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2016.49573\"/>
    </mc:Choice>
  </mc:AlternateContent>
  <bookViews>
    <workbookView xWindow="0" yWindow="0" windowWidth="21600" windowHeight="9795"/>
  </bookViews>
  <sheets>
    <sheet name="расходы-1" sheetId="2" r:id="rId1"/>
  </sheets>
  <definedNames>
    <definedName name="_xlnm._FilterDatabase" localSheetId="0" hidden="1">'расходы-1'!$A$2:$O$28</definedName>
  </definedNames>
  <calcPr calcId="162913"/>
</workbook>
</file>

<file path=xl/calcChain.xml><?xml version="1.0" encoding="utf-8"?>
<calcChain xmlns="http://schemas.openxmlformats.org/spreadsheetml/2006/main">
  <c r="N28" i="2" l="1"/>
  <c r="N3" i="2"/>
  <c r="O28" i="2"/>
  <c r="O3" i="2"/>
  <c r="M28" i="2" l="1"/>
  <c r="N24" i="2"/>
  <c r="M12" i="2" l="1"/>
  <c r="M10" i="2"/>
  <c r="M3" i="2"/>
  <c r="O20" i="2" l="1"/>
  <c r="O4" i="2" l="1"/>
  <c r="D24" i="2"/>
  <c r="D20" i="2" l="1"/>
  <c r="D3" i="2"/>
  <c r="O5" i="2"/>
  <c r="E3" i="2" l="1"/>
  <c r="E10" i="2"/>
  <c r="N10" i="2"/>
  <c r="E12" i="2"/>
  <c r="N12" i="2"/>
  <c r="E14" i="2"/>
  <c r="N14" i="2"/>
  <c r="E16" i="2"/>
  <c r="N16" i="2"/>
  <c r="E22" i="2"/>
  <c r="N22" i="2"/>
  <c r="E24" i="2"/>
  <c r="E26" i="2"/>
  <c r="N26" i="2"/>
  <c r="O6" i="2" l="1"/>
  <c r="O8" i="2"/>
  <c r="O9" i="2"/>
  <c r="O11" i="2"/>
  <c r="O10" i="2" s="1"/>
  <c r="O13" i="2"/>
  <c r="O12" i="2" s="1"/>
  <c r="O15" i="2"/>
  <c r="O14" i="2" s="1"/>
  <c r="O17" i="2"/>
  <c r="O18" i="2"/>
  <c r="O19" i="2"/>
  <c r="O23" i="2"/>
  <c r="O22" i="2" s="1"/>
  <c r="O25" i="2"/>
  <c r="O24" i="2" s="1"/>
  <c r="O27" i="2"/>
  <c r="O26" i="2" s="1"/>
  <c r="D12" i="2"/>
  <c r="D14" i="2"/>
  <c r="D16" i="2"/>
  <c r="D22" i="2"/>
  <c r="D10" i="2"/>
  <c r="D26" i="2"/>
  <c r="D28" i="2" l="1"/>
  <c r="O16" i="2"/>
  <c r="E28" i="2"/>
</calcChain>
</file>

<file path=xl/sharedStrings.xml><?xml version="1.0" encoding="utf-8"?>
<sst xmlns="http://schemas.openxmlformats.org/spreadsheetml/2006/main" count="85" uniqueCount="47">
  <si>
    <t>Общий итог</t>
  </si>
  <si>
    <t>Наименование раздела, подраздела</t>
  </si>
  <si>
    <t xml:space="preserve">  ОБЩЕГОСУДАРСТВЕННЫЕ ВОПРОСЫ</t>
  </si>
  <si>
    <t>01</t>
  </si>
  <si>
    <t>00</t>
  </si>
  <si>
    <t>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</si>
  <si>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</si>
  <si>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</si>
  <si>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</si>
  <si>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</si>
  <si>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   Другие общегосударственные вопросы</t>
  </si>
  <si>
    <t>13</t>
  </si>
  <si>
    <t xml:space="preserve">  НАЦИОНАЛЬНАЯ ОБОРОНА</t>
  </si>
  <si>
    <t>02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</si>
  <si>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</si>
  <si>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</si>
  <si>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НАЦИОНАЛЬНАЯ ЭКОНОМИКА</t>
  </si>
  <si>
    <t>05</t>
  </si>
  <si>
    <t xml:space="preserve">    Водное хозяйство</t>
  </si>
  <si>
    <t>08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</si>
  <si>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</si>
  <si>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</si>
  <si>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</si>
  <si>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КУЛЬТУРА, КИНЕМАТОГРАФИЯ</t>
  </si>
  <si>
    <t xml:space="preserve">    Культура</t>
  </si>
  <si>
    <t xml:space="preserve">  СОЦИАЛЬНАЯ ПОЛИТИКА</t>
  </si>
  <si>
    <t>10</t>
  </si>
  <si>
    <t xml:space="preserve">  ФИЗИЧЕСКАЯ КУЛЬТУРА И СПОРТ</t>
  </si>
  <si>
    <t>11</t>
  </si>
  <si>
    <t xml:space="preserve">    Массовый спорт</t>
  </si>
  <si>
    <t>Пр</t>
  </si>
  <si>
    <t>Рз</t>
  </si>
  <si>
    <t xml:space="preserve">    Резервные фонды</t>
  </si>
  <si>
    <t>Благоустройство</t>
  </si>
  <si>
    <t>Обеспечение первичных мер пожарной безопасности в границах населенных пунктов</t>
  </si>
  <si>
    <t xml:space="preserve">    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</si>
  <si>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</si>
  <si>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07</t>
  </si>
  <si>
    <t>Обеспечение проведения выборов и референдумов</t>
  </si>
  <si>
    <t>ОБРАЗОВАНИЕ</t>
  </si>
  <si>
    <t xml:space="preserve">Сведения о внесенных  изменениях в решение Пеклинского сельского Совета народных депутатов "О бюджете Пеклинского сельского поселения Дубровского муниципального района Брянской области на 2022 год и на плановый период 2023 и 2024 годов" в течение 2022 года, в части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</si>
  <si>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Решение от 25.02.2022                          № 4 о внесении изменений</t>
  </si>
  <si>
    <t>Решение от 20.12.2022                          № 30 о внесении изменений</t>
  </si>
  <si>
    <t>Сумма на 2021 год Решение от 23.12.2021                 № 60 (первоначальный)</t>
  </si>
  <si>
    <t>Молодежная политика</t>
  </si>
  <si>
    <t>Решение от 26.09.2022                          № 11 о внесении изменений</t>
  </si>
  <si>
    <t>Сумма 
на 2022 год                                            (с учётом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</si>
</sst>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Segoe U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0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7" fillId="0" borderId="0">
      <alignment horizontal="center"/>
    </xf>
    <xf numFmtId="0" fontId="6" fillId="0" borderId="0">
      <alignment horizontal="right"/>
    </xf>
    <xf numFmtId="0" fontId="6" fillId="3" borderId="1"/>
    <xf numFmtId="0" fontId="6" fillId="0" borderId="2">
      <alignment horizontal="center" vertical="center" wrapText="1"/>
    </xf>
    <xf numFmtId="0" fontId="6" fillId="3" borderId="3"/>
    <xf numFmtId="0" fontId="6" fillId="3" borderId="0">
      <alignment shrinkToFit="1"/>
    </xf>
    <xf numFmtId="0" fontId="8" fillId="0" borderId="3">
      <alignment horizontal="right"/>
    </xf>
    <xf numFmtId="4" fontId="8" fillId="4" borderId="3">
      <alignment horizontal="right" vertical="top" shrinkToFit="1"/>
    </xf>
    <xf numFmtId="4" fontId="8" fillId="2" borderId="3">
      <alignment horizontal="right" vertical="top" shrinkToFit="1"/>
    </xf>
    <xf numFmtId="0" fontId="6" fillId="0" borderId="0"/>
    <xf numFmtId="0" fontId="6" fillId="0" borderId="0">
      <alignment horizontal="left" wrapText="1"/>
    </xf>
    <xf numFmtId="0" fontId="8" fillId="0" borderId="2">
      <alignment vertical="top" wrapText="1"/>
    </xf>
    <xf numFmtId="49" fontId="6" fillId="0" borderId="2">
      <alignment horizontal="center" vertical="top" shrinkToFit="1"/>
    </xf>
    <xf numFmtId="4" fontId="8" fillId="4" borderId="2">
      <alignment horizontal="right" vertical="top" shrinkToFit="1"/>
    </xf>
    <xf numFmtId="4" fontId="8" fillId="2" borderId="2">
      <alignment horizontal="right" vertical="top" shrinkToFit="1"/>
    </xf>
    <xf numFmtId="0" fontId="6" fillId="3" borderId="4"/>
    <xf numFmtId="0" fontId="6" fillId="3" borderId="4">
      <alignment horizontal="center"/>
    </xf>
    <xf numFmtId="4" fontId="8" fillId="0" borderId="2">
      <alignment horizontal="right" vertical="top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0" fontId="6" fillId="3" borderId="4">
      <alignment shrinkToFit="1"/>
    </xf>
    <xf numFmtId="0" fontId="6" fillId="3" borderId="3">
      <alignment horizontal="center"/>
    </xf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left" vertical="center" wrapText="1"/>
    </xf>
    <xf numFmtId="49" fontId="4" fillId="0" borderId="2" xfId="19" applyFont="1" applyProtection="1">
      <alignment horizontal="center" vertical="top" shrinkToFit="1"/>
    </xf>
    <xf numFmtId="0" fontId="4" fillId="0" borderId="2" xfId="18" applyNumberFormat="1" applyFont="1" applyProtection="1">
      <alignment vertical="top" wrapText="1"/>
    </xf>
    <xf numFmtId="0" fontId="4" fillId="0" borderId="7" xfId="18" applyNumberFormat="1" applyFont="1" applyBorder="1" applyProtection="1">
      <alignment vertical="top" wrapText="1"/>
    </xf>
    <xf numFmtId="49" fontId="3" fillId="0" borderId="2" xfId="19" applyFont="1" applyProtection="1">
      <alignment horizontal="center" vertical="top" shrinkToFit="1"/>
    </xf>
    <xf numFmtId="0" fontId="3" fillId="0" borderId="7" xfId="18" applyNumberFormat="1" applyFont="1" applyBorder="1" applyProtection="1">
      <alignment vertical="top" wrapText="1"/>
    </xf>
    <xf numFmtId="164" fontId="12" fillId="0" borderId="8" xfId="0" applyNumberFormat="1" applyFont="1" applyBorder="1" applyAlignment="1">
      <alignment vertical="center"/>
    </xf>
    <xf numFmtId="4" fontId="12" fillId="0" borderId="5" xfId="0" applyNumberFormat="1" applyFont="1" applyBorder="1" applyAlignment="1">
      <alignment horizontal="right" vertical="center"/>
    </xf>
    <xf numFmtId="4" fontId="11" fillId="0" borderId="5" xfId="21" applyNumberFormat="1" applyFont="1" applyFill="1" applyBorder="1" applyAlignment="1" applyProtection="1">
      <alignment vertical="center" shrinkToFit="1"/>
    </xf>
    <xf numFmtId="4" fontId="11" fillId="0" borderId="5" xfId="0" applyNumberFormat="1" applyFont="1" applyBorder="1" applyAlignment="1">
      <alignment horizontal="right" vertical="center"/>
    </xf>
    <xf numFmtId="4" fontId="10" fillId="0" borderId="5" xfId="21" applyNumberFormat="1" applyFont="1" applyFill="1" applyBorder="1" applyAlignment="1" applyProtection="1">
      <alignment horizontal="right" vertical="center" shrinkToFit="1"/>
    </xf>
    <xf numFmtId="4" fontId="12" fillId="0" borderId="5" xfId="0" applyNumberFormat="1" applyFont="1" applyBorder="1" applyAlignment="1">
      <alignment vertical="center"/>
    </xf>
    <xf numFmtId="4" fontId="12" fillId="0" borderId="6" xfId="0" applyNumberFormat="1" applyFont="1" applyBorder="1" applyAlignment="1">
      <alignment vertical="center"/>
    </xf>
    <xf numFmtId="4" fontId="15" fillId="0" borderId="5" xfId="21" applyNumberFormat="1" applyFont="1" applyFill="1" applyBorder="1" applyAlignment="1" applyProtection="1">
      <alignment horizontal="right" vertical="center" shrinkToFit="1"/>
    </xf>
    <xf numFmtId="0" fontId="14" fillId="0" borderId="0" xfId="0" applyFont="1"/>
    <xf numFmtId="0" fontId="3" fillId="6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  <cellStyle name="Обычный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N3" sqref="N3"/>
    </sheetView>
  </sheetViews>
  <sheetFormatPr defaultRowHeight="15" x14ac:dyDescent="0.25"/>
  <cols>
    <col min="1" max="1" width="15.7109375" customWidth="1"/>
    <col min="2" max="2" width="11.7109375" customWidth="1"/>
    <col min="3" max="3" width="52.28515625" customWidth="1"/>
    <col min="4" max="4" width="20.5703125" customWidth="1"/>
    <col min="5" max="5" width="18.28515625" customWidth="1"/>
    <col min="6" max="6" width="23.5703125" hidden="1" customWidth="1"/>
    <col min="7" max="7" width="23.7109375" hidden="1" customWidth="1"/>
    <col min="8" max="8" width="0.140625" customWidth="1"/>
    <col min="9" max="9" width="0.140625" hidden="1" customWidth="1"/>
    <col min="10" max="12" width="13.5703125" hidden="1" customWidth="1"/>
    <col min="13" max="13" width="17.5703125" customWidth="1"/>
    <col min="14" max="14" width="17" customWidth="1"/>
    <col min="15" max="15" width="22.85546875" customWidth="1"/>
  </cols>
  <sheetData>
    <row r="1" spans="1:15" ht="73.5" customHeight="1" x14ac:dyDescent="0.25">
      <c r="A1" s="20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s="1" customFormat="1" ht="81.75" customHeight="1" x14ac:dyDescent="0.25">
      <c r="A2" s="3" t="s">
        <v>31</v>
      </c>
      <c r="B2" s="3" t="s">
        <v>30</v>
      </c>
      <c r="C2" s="4" t="s">
        <v>1</v>
      </c>
      <c r="D2" s="2" t="s">
        <v>43</v>
      </c>
      <c r="E2" s="2" t="s">
        <v>41</v>
      </c>
      <c r="F2" s="2"/>
      <c r="G2" s="2"/>
      <c r="H2" s="2"/>
      <c r="I2" s="2"/>
      <c r="J2" s="2"/>
      <c r="K2" s="2"/>
      <c r="L2" s="2"/>
      <c r="M2" s="2" t="s">
        <v>45</v>
      </c>
      <c r="N2" s="2" t="s">
        <v>42</v>
      </c>
      <c r="O2" s="2" t="s">
        <v>46</v>
      </c>
    </row>
    <row r="3" spans="1:15" ht="15.75" x14ac:dyDescent="0.25">
      <c r="A3" s="8" t="s">
        <v>3</v>
      </c>
      <c r="B3" s="8" t="s">
        <v>4</v>
      </c>
      <c r="C3" s="9" t="s">
        <v>2</v>
      </c>
      <c r="D3" s="11">
        <f>D5+D6+D8+D9+D4+D7</f>
        <v>1535982</v>
      </c>
      <c r="E3" s="11">
        <f>E5+E6+E8+E9</f>
        <v>153000</v>
      </c>
      <c r="F3" s="11"/>
      <c r="G3" s="11"/>
      <c r="H3" s="11"/>
      <c r="I3" s="11"/>
      <c r="J3" s="11"/>
      <c r="K3" s="11"/>
      <c r="L3" s="11"/>
      <c r="M3" s="11">
        <f>M5+M7</f>
        <v>41060</v>
      </c>
      <c r="N3" s="11">
        <f>N5+N6+N8+N9+N4</f>
        <v>35561.649999999994</v>
      </c>
      <c r="O3" s="11">
        <f>O5+O6+O8+O9+O7+O4</f>
        <v>1765603.65</v>
      </c>
    </row>
    <row r="4" spans="1:15" ht="47.25" x14ac:dyDescent="0.25">
      <c r="A4" s="8" t="s">
        <v>3</v>
      </c>
      <c r="B4" s="8" t="s">
        <v>13</v>
      </c>
      <c r="C4" s="7" t="s">
        <v>35</v>
      </c>
      <c r="D4" s="13">
        <v>516100</v>
      </c>
      <c r="E4" s="11">
        <v>0</v>
      </c>
      <c r="F4" s="11"/>
      <c r="G4" s="11"/>
      <c r="H4" s="11"/>
      <c r="I4" s="11"/>
      <c r="J4" s="11"/>
      <c r="K4" s="11"/>
      <c r="L4" s="11"/>
      <c r="M4" s="11"/>
      <c r="N4" s="11">
        <v>34039.519999999997</v>
      </c>
      <c r="O4" s="11">
        <f>D4+N4</f>
        <v>550139.52</v>
      </c>
    </row>
    <row r="5" spans="1:15" ht="69" customHeight="1" x14ac:dyDescent="0.25">
      <c r="A5" s="5" t="s">
        <v>3</v>
      </c>
      <c r="B5" s="5" t="s">
        <v>7</v>
      </c>
      <c r="C5" s="7" t="s">
        <v>6</v>
      </c>
      <c r="D5" s="12">
        <v>993882</v>
      </c>
      <c r="E5" s="13">
        <v>134000</v>
      </c>
      <c r="F5" s="13"/>
      <c r="G5" s="13"/>
      <c r="H5" s="13"/>
      <c r="I5" s="13"/>
      <c r="J5" s="13"/>
      <c r="K5" s="13"/>
      <c r="L5" s="13"/>
      <c r="M5" s="13">
        <v>17890</v>
      </c>
      <c r="N5" s="13">
        <v>11522.13</v>
      </c>
      <c r="O5" s="13">
        <f>SUM(D5:N5)</f>
        <v>1157294.1299999999</v>
      </c>
    </row>
    <row r="6" spans="1:15" ht="47.25" x14ac:dyDescent="0.25">
      <c r="A6" s="5" t="s">
        <v>3</v>
      </c>
      <c r="B6" s="5" t="s">
        <v>9</v>
      </c>
      <c r="C6" s="7" t="s">
        <v>8</v>
      </c>
      <c r="D6" s="13">
        <v>10000</v>
      </c>
      <c r="E6" s="13">
        <v>0</v>
      </c>
      <c r="F6" s="13"/>
      <c r="G6" s="13"/>
      <c r="H6" s="13"/>
      <c r="I6" s="13"/>
      <c r="J6" s="13"/>
      <c r="K6" s="13"/>
      <c r="L6" s="13"/>
      <c r="M6" s="13"/>
      <c r="N6" s="13">
        <v>0</v>
      </c>
      <c r="O6" s="13">
        <f t="shared" ref="O6:O27" si="0">SUM(D6:N6)</f>
        <v>10000</v>
      </c>
    </row>
    <row r="7" spans="1:15" ht="31.5" x14ac:dyDescent="0.25">
      <c r="A7" s="5" t="s">
        <v>3</v>
      </c>
      <c r="B7" s="5" t="s">
        <v>37</v>
      </c>
      <c r="C7" s="7" t="s">
        <v>38</v>
      </c>
      <c r="D7" s="13">
        <v>0</v>
      </c>
      <c r="E7" s="13">
        <v>0</v>
      </c>
      <c r="F7" s="13"/>
      <c r="G7" s="13"/>
      <c r="H7" s="13"/>
      <c r="I7" s="13"/>
      <c r="J7" s="13"/>
      <c r="K7" s="13"/>
      <c r="L7" s="13"/>
      <c r="M7" s="13">
        <v>23170</v>
      </c>
      <c r="N7" s="13">
        <v>0</v>
      </c>
      <c r="O7" s="13">
        <v>23170</v>
      </c>
    </row>
    <row r="8" spans="1:15" ht="15.75" x14ac:dyDescent="0.25">
      <c r="A8" s="5" t="s">
        <v>3</v>
      </c>
      <c r="B8" s="5" t="s">
        <v>28</v>
      </c>
      <c r="C8" s="6" t="s">
        <v>32</v>
      </c>
      <c r="D8" s="13">
        <v>10000</v>
      </c>
      <c r="E8" s="13">
        <v>0</v>
      </c>
      <c r="F8" s="13"/>
      <c r="G8" s="13"/>
      <c r="H8" s="13"/>
      <c r="I8" s="13"/>
      <c r="J8" s="13"/>
      <c r="K8" s="13"/>
      <c r="L8" s="13"/>
      <c r="M8" s="13"/>
      <c r="N8" s="13">
        <v>-10000</v>
      </c>
      <c r="O8" s="13">
        <f t="shared" si="0"/>
        <v>0</v>
      </c>
    </row>
    <row r="9" spans="1:15" ht="15.75" x14ac:dyDescent="0.25">
      <c r="A9" s="5" t="s">
        <v>3</v>
      </c>
      <c r="B9" s="5" t="s">
        <v>11</v>
      </c>
      <c r="C9" s="7" t="s">
        <v>10</v>
      </c>
      <c r="D9" s="13">
        <v>6000</v>
      </c>
      <c r="E9" s="13">
        <v>19000</v>
      </c>
      <c r="F9" s="13"/>
      <c r="G9" s="13"/>
      <c r="H9" s="13"/>
      <c r="I9" s="13"/>
      <c r="J9" s="13"/>
      <c r="K9" s="13"/>
      <c r="L9" s="13"/>
      <c r="M9" s="13"/>
      <c r="N9" s="13">
        <v>0</v>
      </c>
      <c r="O9" s="13">
        <f t="shared" si="0"/>
        <v>25000</v>
      </c>
    </row>
    <row r="10" spans="1:15" ht="15.75" x14ac:dyDescent="0.25">
      <c r="A10" s="8" t="s">
        <v>13</v>
      </c>
      <c r="B10" s="8" t="s">
        <v>4</v>
      </c>
      <c r="C10" s="9" t="s">
        <v>12</v>
      </c>
      <c r="D10" s="11">
        <f t="shared" ref="D10:O10" si="1">D11</f>
        <v>95097</v>
      </c>
      <c r="E10" s="11">
        <f t="shared" si="1"/>
        <v>0</v>
      </c>
      <c r="F10" s="11"/>
      <c r="G10" s="11"/>
      <c r="H10" s="11"/>
      <c r="I10" s="11"/>
      <c r="J10" s="11"/>
      <c r="K10" s="11"/>
      <c r="L10" s="11"/>
      <c r="M10" s="11">
        <f>M11</f>
        <v>5519</v>
      </c>
      <c r="N10" s="11">
        <f t="shared" si="1"/>
        <v>0</v>
      </c>
      <c r="O10" s="11">
        <f t="shared" si="1"/>
        <v>100616</v>
      </c>
    </row>
    <row r="11" spans="1:15" ht="15.75" x14ac:dyDescent="0.25">
      <c r="A11" s="5" t="s">
        <v>13</v>
      </c>
      <c r="B11" s="5" t="s">
        <v>5</v>
      </c>
      <c r="C11" s="7" t="s">
        <v>14</v>
      </c>
      <c r="D11" s="13">
        <v>95097</v>
      </c>
      <c r="E11" s="13">
        <v>0</v>
      </c>
      <c r="F11" s="13"/>
      <c r="G11" s="13"/>
      <c r="H11" s="13"/>
      <c r="I11" s="13"/>
      <c r="J11" s="13"/>
      <c r="K11" s="13"/>
      <c r="L11" s="13"/>
      <c r="M11" s="13">
        <v>5519</v>
      </c>
      <c r="N11" s="13">
        <v>0</v>
      </c>
      <c r="O11" s="13">
        <f t="shared" si="0"/>
        <v>100616</v>
      </c>
    </row>
    <row r="12" spans="1:15" ht="31.5" x14ac:dyDescent="0.25">
      <c r="A12" s="8" t="s">
        <v>5</v>
      </c>
      <c r="B12" s="8" t="s">
        <v>4</v>
      </c>
      <c r="C12" s="9" t="s">
        <v>15</v>
      </c>
      <c r="D12" s="11">
        <f>D13</f>
        <v>1000</v>
      </c>
      <c r="E12" s="11">
        <f t="shared" ref="E12:O12" si="2">E13</f>
        <v>24000</v>
      </c>
      <c r="F12" s="11"/>
      <c r="G12" s="11"/>
      <c r="H12" s="11"/>
      <c r="I12" s="11"/>
      <c r="J12" s="11"/>
      <c r="K12" s="11"/>
      <c r="L12" s="11"/>
      <c r="M12" s="11">
        <f>M13</f>
        <v>5000</v>
      </c>
      <c r="N12" s="11">
        <f t="shared" si="2"/>
        <v>-30000</v>
      </c>
      <c r="O12" s="11">
        <f t="shared" si="2"/>
        <v>0</v>
      </c>
    </row>
    <row r="13" spans="1:15" ht="31.5" x14ac:dyDescent="0.25">
      <c r="A13" s="5" t="s">
        <v>5</v>
      </c>
      <c r="B13" s="5" t="s">
        <v>26</v>
      </c>
      <c r="C13" s="7" t="s">
        <v>34</v>
      </c>
      <c r="D13" s="13">
        <v>1000</v>
      </c>
      <c r="E13" s="13">
        <v>24000</v>
      </c>
      <c r="F13" s="13"/>
      <c r="G13" s="13"/>
      <c r="H13" s="13"/>
      <c r="I13" s="13"/>
      <c r="J13" s="13"/>
      <c r="K13" s="13"/>
      <c r="L13" s="13"/>
      <c r="M13" s="13">
        <v>5000</v>
      </c>
      <c r="N13" s="13">
        <v>-30000</v>
      </c>
      <c r="O13" s="13">
        <f t="shared" si="0"/>
        <v>0</v>
      </c>
    </row>
    <row r="14" spans="1:15" ht="15.75" x14ac:dyDescent="0.25">
      <c r="A14" s="8" t="s">
        <v>7</v>
      </c>
      <c r="B14" s="8" t="s">
        <v>4</v>
      </c>
      <c r="C14" s="9" t="s">
        <v>16</v>
      </c>
      <c r="D14" s="11">
        <f>D15</f>
        <v>1000</v>
      </c>
      <c r="E14" s="11">
        <f t="shared" ref="E14:O14" si="3">E15</f>
        <v>24000</v>
      </c>
      <c r="F14" s="11"/>
      <c r="G14" s="11"/>
      <c r="H14" s="11"/>
      <c r="I14" s="11"/>
      <c r="J14" s="11"/>
      <c r="K14" s="11"/>
      <c r="L14" s="11"/>
      <c r="M14" s="11"/>
      <c r="N14" s="11">
        <f t="shared" si="3"/>
        <v>-11080</v>
      </c>
      <c r="O14" s="11">
        <f t="shared" si="3"/>
        <v>13920</v>
      </c>
    </row>
    <row r="15" spans="1:15" ht="15.75" x14ac:dyDescent="0.25">
      <c r="A15" s="5" t="s">
        <v>7</v>
      </c>
      <c r="B15" s="5" t="s">
        <v>9</v>
      </c>
      <c r="C15" s="7" t="s">
        <v>18</v>
      </c>
      <c r="D15" s="13">
        <v>1000</v>
      </c>
      <c r="E15" s="13">
        <v>24000</v>
      </c>
      <c r="F15" s="13"/>
      <c r="G15" s="13"/>
      <c r="H15" s="13"/>
      <c r="I15" s="13"/>
      <c r="J15" s="13"/>
      <c r="K15" s="13"/>
      <c r="L15" s="13"/>
      <c r="M15" s="13"/>
      <c r="N15" s="13">
        <v>-11080</v>
      </c>
      <c r="O15" s="13">
        <f t="shared" si="0"/>
        <v>13920</v>
      </c>
    </row>
    <row r="16" spans="1:15" ht="31.5" x14ac:dyDescent="0.25">
      <c r="A16" s="8" t="s">
        <v>17</v>
      </c>
      <c r="B16" s="8" t="s">
        <v>4</v>
      </c>
      <c r="C16" s="9" t="s">
        <v>20</v>
      </c>
      <c r="D16" s="11">
        <f>D17+D18+D19</f>
        <v>213700</v>
      </c>
      <c r="E16" s="11">
        <f t="shared" ref="E16:O16" si="4">E17+E18+E19</f>
        <v>468671.03</v>
      </c>
      <c r="F16" s="11"/>
      <c r="G16" s="11"/>
      <c r="H16" s="11"/>
      <c r="I16" s="11"/>
      <c r="J16" s="11"/>
      <c r="K16" s="11"/>
      <c r="L16" s="11"/>
      <c r="M16" s="11"/>
      <c r="N16" s="11">
        <f t="shared" si="4"/>
        <v>4891.1499999999996</v>
      </c>
      <c r="O16" s="11">
        <f t="shared" si="4"/>
        <v>2641202.1800000002</v>
      </c>
    </row>
    <row r="17" spans="1:15" ht="15.75" x14ac:dyDescent="0.25">
      <c r="A17" s="5" t="s">
        <v>17</v>
      </c>
      <c r="B17" s="5" t="s">
        <v>3</v>
      </c>
      <c r="C17" s="7" t="s">
        <v>21</v>
      </c>
      <c r="D17" s="13">
        <v>55000</v>
      </c>
      <c r="E17" s="13">
        <v>0</v>
      </c>
      <c r="F17" s="13"/>
      <c r="G17" s="13"/>
      <c r="H17" s="13"/>
      <c r="I17" s="13"/>
      <c r="J17" s="13"/>
      <c r="K17" s="13"/>
      <c r="L17" s="13"/>
      <c r="M17" s="13"/>
      <c r="N17" s="13">
        <v>-145</v>
      </c>
      <c r="O17" s="13">
        <f t="shared" si="0"/>
        <v>54855</v>
      </c>
    </row>
    <row r="18" spans="1:15" ht="15.75" x14ac:dyDescent="0.25">
      <c r="A18" s="5" t="s">
        <v>17</v>
      </c>
      <c r="B18" s="5" t="s">
        <v>13</v>
      </c>
      <c r="C18" s="7" t="s">
        <v>22</v>
      </c>
      <c r="D18" s="13">
        <v>0</v>
      </c>
      <c r="E18" s="14">
        <v>0</v>
      </c>
      <c r="F18" s="13"/>
      <c r="G18" s="13"/>
      <c r="H18" s="13"/>
      <c r="I18" s="13"/>
      <c r="J18" s="13"/>
      <c r="K18" s="13"/>
      <c r="L18" s="13"/>
      <c r="M18" s="13"/>
      <c r="N18" s="13">
        <v>0</v>
      </c>
      <c r="O18" s="13">
        <f t="shared" si="0"/>
        <v>0</v>
      </c>
    </row>
    <row r="19" spans="1:15" ht="15.75" x14ac:dyDescent="0.25">
      <c r="A19" s="5" t="s">
        <v>17</v>
      </c>
      <c r="B19" s="5" t="s">
        <v>5</v>
      </c>
      <c r="C19" s="7" t="s">
        <v>33</v>
      </c>
      <c r="D19" s="13">
        <v>158700</v>
      </c>
      <c r="E19" s="14">
        <v>468671.03</v>
      </c>
      <c r="F19" s="13"/>
      <c r="G19" s="13"/>
      <c r="H19" s="13"/>
      <c r="I19" s="13"/>
      <c r="J19" s="13"/>
      <c r="K19" s="13"/>
      <c r="L19" s="13"/>
      <c r="M19" s="13">
        <v>1953940</v>
      </c>
      <c r="N19" s="13">
        <v>5036.1499999999996</v>
      </c>
      <c r="O19" s="13">
        <f t="shared" si="0"/>
        <v>2586347.1800000002</v>
      </c>
    </row>
    <row r="20" spans="1:15" s="18" customFormat="1" ht="15.75" x14ac:dyDescent="0.25">
      <c r="A20" s="8" t="s">
        <v>37</v>
      </c>
      <c r="B20" s="8" t="s">
        <v>4</v>
      </c>
      <c r="C20" s="9" t="s">
        <v>39</v>
      </c>
      <c r="D20" s="11">
        <f>D21</f>
        <v>5000</v>
      </c>
      <c r="E20" s="17">
        <v>0</v>
      </c>
      <c r="F20" s="11"/>
      <c r="G20" s="11"/>
      <c r="H20" s="11"/>
      <c r="I20" s="11"/>
      <c r="J20" s="11"/>
      <c r="K20" s="11"/>
      <c r="L20" s="11"/>
      <c r="M20" s="11"/>
      <c r="N20" s="11">
        <v>0</v>
      </c>
      <c r="O20" s="11">
        <f>O21</f>
        <v>5000</v>
      </c>
    </row>
    <row r="21" spans="1:15" ht="15.75" x14ac:dyDescent="0.25">
      <c r="A21" s="5" t="s">
        <v>37</v>
      </c>
      <c r="B21" s="5" t="s">
        <v>37</v>
      </c>
      <c r="C21" s="7" t="s">
        <v>44</v>
      </c>
      <c r="D21" s="13">
        <v>5000</v>
      </c>
      <c r="E21" s="14">
        <v>0</v>
      </c>
      <c r="F21" s="13"/>
      <c r="G21" s="13"/>
      <c r="H21" s="13"/>
      <c r="I21" s="13"/>
      <c r="J21" s="13"/>
      <c r="K21" s="13"/>
      <c r="L21" s="13"/>
      <c r="M21" s="13"/>
      <c r="N21" s="13">
        <v>0</v>
      </c>
      <c r="O21" s="13">
        <v>5000</v>
      </c>
    </row>
    <row r="22" spans="1:15" ht="15.75" x14ac:dyDescent="0.25">
      <c r="A22" s="8" t="s">
        <v>19</v>
      </c>
      <c r="B22" s="8" t="s">
        <v>4</v>
      </c>
      <c r="C22" s="9" t="s">
        <v>23</v>
      </c>
      <c r="D22" s="11">
        <f>D23</f>
        <v>15000</v>
      </c>
      <c r="E22" s="11">
        <f t="shared" ref="E22:O22" si="5">E23</f>
        <v>0</v>
      </c>
      <c r="F22" s="11"/>
      <c r="G22" s="11"/>
      <c r="H22" s="11"/>
      <c r="I22" s="11"/>
      <c r="J22" s="11"/>
      <c r="K22" s="11"/>
      <c r="L22" s="11"/>
      <c r="M22" s="11"/>
      <c r="N22" s="11">
        <f t="shared" si="5"/>
        <v>0</v>
      </c>
      <c r="O22" s="11">
        <f t="shared" si="5"/>
        <v>15000</v>
      </c>
    </row>
    <row r="23" spans="1:15" ht="15.75" x14ac:dyDescent="0.25">
      <c r="A23" s="5" t="s">
        <v>19</v>
      </c>
      <c r="B23" s="5" t="s">
        <v>3</v>
      </c>
      <c r="C23" s="7" t="s">
        <v>24</v>
      </c>
      <c r="D23" s="13">
        <v>15000</v>
      </c>
      <c r="E23" s="13">
        <v>0</v>
      </c>
      <c r="F23" s="13"/>
      <c r="G23" s="13"/>
      <c r="H23" s="13"/>
      <c r="I23" s="13"/>
      <c r="J23" s="13"/>
      <c r="K23" s="13"/>
      <c r="L23" s="13"/>
      <c r="M23" s="13"/>
      <c r="N23" s="13">
        <v>0</v>
      </c>
      <c r="O23" s="13">
        <f t="shared" si="0"/>
        <v>15000</v>
      </c>
    </row>
    <row r="24" spans="1:15" ht="21" customHeight="1" x14ac:dyDescent="0.25">
      <c r="A24" s="8" t="s">
        <v>26</v>
      </c>
      <c r="B24" s="8" t="s">
        <v>4</v>
      </c>
      <c r="C24" s="9" t="s">
        <v>25</v>
      </c>
      <c r="D24" s="11">
        <f>D25</f>
        <v>68318</v>
      </c>
      <c r="E24" s="11">
        <f t="shared" ref="E24:O24" si="6">E25</f>
        <v>3328.75</v>
      </c>
      <c r="F24" s="11"/>
      <c r="G24" s="11"/>
      <c r="H24" s="11"/>
      <c r="I24" s="11"/>
      <c r="J24" s="11"/>
      <c r="K24" s="11"/>
      <c r="L24" s="11"/>
      <c r="M24" s="11"/>
      <c r="N24" s="11">
        <f t="shared" si="6"/>
        <v>482.2</v>
      </c>
      <c r="O24" s="11">
        <f t="shared" si="6"/>
        <v>72128.95</v>
      </c>
    </row>
    <row r="25" spans="1:15" ht="15.75" x14ac:dyDescent="0.25">
      <c r="A25" s="5" t="s">
        <v>26</v>
      </c>
      <c r="B25" s="5" t="s">
        <v>3</v>
      </c>
      <c r="C25" s="7" t="s">
        <v>36</v>
      </c>
      <c r="D25" s="13">
        <v>68318</v>
      </c>
      <c r="E25" s="13">
        <v>3328.75</v>
      </c>
      <c r="F25" s="13"/>
      <c r="G25" s="13"/>
      <c r="H25" s="13"/>
      <c r="I25" s="13"/>
      <c r="J25" s="13"/>
      <c r="K25" s="13"/>
      <c r="L25" s="13"/>
      <c r="M25" s="13"/>
      <c r="N25" s="13">
        <v>482.2</v>
      </c>
      <c r="O25" s="13">
        <f t="shared" si="0"/>
        <v>72128.95</v>
      </c>
    </row>
    <row r="26" spans="1:15" ht="15.75" x14ac:dyDescent="0.25">
      <c r="A26" s="8" t="s">
        <v>28</v>
      </c>
      <c r="B26" s="8" t="s">
        <v>4</v>
      </c>
      <c r="C26" s="9" t="s">
        <v>27</v>
      </c>
      <c r="D26" s="11">
        <f t="shared" ref="D26:O26" si="7">D27</f>
        <v>40000</v>
      </c>
      <c r="E26" s="11">
        <f t="shared" si="7"/>
        <v>0</v>
      </c>
      <c r="F26" s="11"/>
      <c r="G26" s="11"/>
      <c r="H26" s="11"/>
      <c r="I26" s="11"/>
      <c r="J26" s="11"/>
      <c r="K26" s="11"/>
      <c r="L26" s="11"/>
      <c r="M26" s="11"/>
      <c r="N26" s="11">
        <f t="shared" si="7"/>
        <v>0</v>
      </c>
      <c r="O26" s="11">
        <f t="shared" si="7"/>
        <v>40000</v>
      </c>
    </row>
    <row r="27" spans="1:15" ht="15.75" x14ac:dyDescent="0.25">
      <c r="A27" s="5" t="s">
        <v>28</v>
      </c>
      <c r="B27" s="5" t="s">
        <v>13</v>
      </c>
      <c r="C27" s="7" t="s">
        <v>29</v>
      </c>
      <c r="D27" s="13">
        <v>40000</v>
      </c>
      <c r="E27" s="13">
        <v>0</v>
      </c>
      <c r="F27" s="13"/>
      <c r="G27" s="13"/>
      <c r="H27" s="13"/>
      <c r="I27" s="13"/>
      <c r="J27" s="13"/>
      <c r="K27" s="13"/>
      <c r="L27" s="13"/>
      <c r="M27" s="13"/>
      <c r="N27" s="13">
        <v>0</v>
      </c>
      <c r="O27" s="13">
        <f t="shared" si="0"/>
        <v>40000</v>
      </c>
    </row>
    <row r="28" spans="1:15" ht="15" customHeight="1" x14ac:dyDescent="0.25">
      <c r="A28" s="19" t="s">
        <v>0</v>
      </c>
      <c r="B28" s="19"/>
      <c r="C28" s="19"/>
      <c r="D28" s="15">
        <f>D3+D10+D12+D14+D16+D22+D24+D26+D20</f>
        <v>1975097</v>
      </c>
      <c r="E28" s="15">
        <f>E3+E10+E12+E14+E16+E22+E24+E26</f>
        <v>672999.78</v>
      </c>
      <c r="F28" s="15"/>
      <c r="G28" s="15"/>
      <c r="H28" s="15"/>
      <c r="I28" s="15"/>
      <c r="J28" s="15"/>
      <c r="K28" s="15"/>
      <c r="L28" s="15"/>
      <c r="M28" s="15">
        <f>M3+M10+M12+M19</f>
        <v>2005519</v>
      </c>
      <c r="N28" s="15">
        <f>N3+N10+N12+N14+N16+N22+N24+N26</f>
        <v>-145.0000000000062</v>
      </c>
      <c r="O28" s="16">
        <f>O3+O10+O12+O14+O16+O22+O24+O26+O20</f>
        <v>4653470.78</v>
      </c>
    </row>
    <row r="29" spans="1:15" x14ac:dyDescent="0.25">
      <c r="O29" s="10"/>
    </row>
  </sheetData>
  <mergeCells count="2">
    <mergeCell ref="A28:C28"/>
    <mergeCell ref="A1:O1"/>
  </mergeCells>
  <phoneticPr fontId="9" type="noConversion"/>
  <pageMargins left="0.75" right="0.75" top="1" bottom="1" header="0.5" footer="0.5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расходы-1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Пользователь</cp:lastModifiedBy>
  <cp:lastPrinted>2019-07-18T09:06:40Z</cp:lastPrinted>
  <dcterms:created xsi:type="dcterms:W3CDTF">2017-05-22T06:23:45Z</dcterms:created>
  <dcterms:modified xsi:type="dcterms:W3CDTF">2023-05-17T08:44:09Z</dcterms:modified>
</cp:coreProperties>
</file>