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РРО\"/>
    </mc:Choice>
  </mc:AlternateContent>
  <bookViews>
    <workbookView xWindow="270" yWindow="510" windowWidth="15015" windowHeight="6090" activeTab="1"/>
  </bookViews>
  <sheets>
    <sheet name="Муницип" sheetId="2" r:id="rId1"/>
    <sheet name="разбивка по код.полн." sheetId="3" r:id="rId2"/>
  </sheets>
  <definedNames>
    <definedName name="_xlnm.Print_Titles" localSheetId="0">Муницип!$19:$19</definedName>
  </definedNames>
  <calcPr calcId="162913"/>
</workbook>
</file>

<file path=xl/calcChain.xml><?xml version="1.0" encoding="utf-8"?>
<calcChain xmlns="http://schemas.openxmlformats.org/spreadsheetml/2006/main">
  <c r="I12" i="3" l="1"/>
  <c r="H12" i="3"/>
  <c r="G12" i="3"/>
  <c r="AG52" i="2" l="1"/>
  <c r="AG51" i="2"/>
  <c r="AG49" i="2"/>
  <c r="AG47" i="2"/>
  <c r="AG35" i="2"/>
  <c r="AG31" i="2"/>
  <c r="AG27" i="2"/>
  <c r="AG25" i="2"/>
  <c r="AD52" i="2"/>
  <c r="AD51" i="2"/>
  <c r="AD49" i="2"/>
  <c r="AD47" i="2"/>
  <c r="AD35" i="2"/>
  <c r="AD31" i="2"/>
  <c r="AD27" i="2"/>
  <c r="AD25" i="2"/>
  <c r="AF51" i="2"/>
  <c r="AF49" i="2"/>
  <c r="AF47" i="2"/>
  <c r="AF35" i="2"/>
  <c r="AF31" i="2"/>
  <c r="AF27" i="2"/>
  <c r="AC51" i="2"/>
  <c r="AC49" i="2"/>
  <c r="AC47" i="2"/>
  <c r="AC35" i="2"/>
  <c r="AC31" i="2"/>
  <c r="AC27" i="2"/>
  <c r="X24" i="2"/>
  <c r="AC24" i="2" s="1"/>
  <c r="AF24" i="2" s="1"/>
  <c r="AA52" i="2"/>
  <c r="AA51" i="2"/>
  <c r="AA49" i="2"/>
  <c r="AA47" i="2"/>
  <c r="AA35" i="2"/>
  <c r="AA31" i="2"/>
  <c r="AA27" i="2"/>
  <c r="AA25" i="2"/>
  <c r="AA24" i="2"/>
  <c r="Z52" i="2"/>
  <c r="Z51" i="2"/>
  <c r="Z49" i="2"/>
  <c r="Z47" i="2"/>
  <c r="Z40" i="2"/>
  <c r="AA40" i="2" s="1"/>
  <c r="AA39" i="2" s="1"/>
  <c r="AA38" i="2" s="1"/>
  <c r="Z35" i="2"/>
  <c r="Z31" i="2"/>
  <c r="Z27" i="2"/>
  <c r="Z25" i="2"/>
  <c r="Z24" i="2"/>
  <c r="Y52" i="2"/>
  <c r="Y51" i="2"/>
  <c r="Y49" i="2"/>
  <c r="Y47" i="2"/>
  <c r="Y43" i="2"/>
  <c r="AD43" i="2" s="1"/>
  <c r="Y35" i="2"/>
  <c r="Y31" i="2"/>
  <c r="Y27" i="2"/>
  <c r="Y25" i="2"/>
  <c r="Y24" i="2"/>
  <c r="AD24" i="2" s="1"/>
  <c r="AG24" i="2" s="1"/>
  <c r="Y23" i="2"/>
  <c r="X51" i="2"/>
  <c r="X49" i="2"/>
  <c r="X47" i="2"/>
  <c r="X43" i="2"/>
  <c r="AC43" i="2" s="1"/>
  <c r="X35" i="2"/>
  <c r="X34" i="2"/>
  <c r="AC34" i="2" s="1"/>
  <c r="AF34" i="2" s="1"/>
  <c r="X31" i="2"/>
  <c r="X27" i="2"/>
  <c r="AE49" i="2"/>
  <c r="AE47" i="2"/>
  <c r="AE31" i="2"/>
  <c r="AE27" i="2"/>
  <c r="AB51" i="2"/>
  <c r="AE51" i="2" s="1"/>
  <c r="AB49" i="2"/>
  <c r="AB48" i="2"/>
  <c r="AE48" i="2" s="1"/>
  <c r="AB47" i="2"/>
  <c r="AB40" i="2"/>
  <c r="AB39" i="2" s="1"/>
  <c r="AB38" i="2" s="1"/>
  <c r="AB31" i="2"/>
  <c r="AB27" i="2"/>
  <c r="AB25" i="2"/>
  <c r="AE25" i="2" s="1"/>
  <c r="AB23" i="2"/>
  <c r="V52" i="2"/>
  <c r="V51" i="2"/>
  <c r="W51" i="2" s="1"/>
  <c r="V50" i="2"/>
  <c r="W50" i="2" s="1"/>
  <c r="AB50" i="2" s="1"/>
  <c r="AE50" i="2" s="1"/>
  <c r="V49" i="2"/>
  <c r="V48" i="2"/>
  <c r="W48" i="2" s="1"/>
  <c r="V47" i="2"/>
  <c r="W47" i="2" s="1"/>
  <c r="V43" i="2"/>
  <c r="W43" i="2" s="1"/>
  <c r="W42" i="2" s="1"/>
  <c r="W41" i="2" s="1"/>
  <c r="W40" i="2"/>
  <c r="W39" i="2" s="1"/>
  <c r="W38" i="2" s="1"/>
  <c r="W33" i="2"/>
  <c r="AB33" i="2" s="1"/>
  <c r="AE33" i="2" s="1"/>
  <c r="V31" i="2"/>
  <c r="W30" i="2"/>
  <c r="AB30" i="2" s="1"/>
  <c r="V27" i="2"/>
  <c r="W27" i="2" s="1"/>
  <c r="W52" i="2"/>
  <c r="AB52" i="2" s="1"/>
  <c r="AE52" i="2" s="1"/>
  <c r="W49" i="2"/>
  <c r="W37" i="2"/>
  <c r="AB37" i="2" s="1"/>
  <c r="AE37" i="2" s="1"/>
  <c r="AB36" i="2"/>
  <c r="AE36" i="2" s="1"/>
  <c r="W35" i="2"/>
  <c r="AB35" i="2" s="1"/>
  <c r="AE35" i="2" s="1"/>
  <c r="W34" i="2"/>
  <c r="AB34" i="2" s="1"/>
  <c r="AE34" i="2" s="1"/>
  <c r="W31" i="2"/>
  <c r="W28" i="2"/>
  <c r="AB28" i="2" s="1"/>
  <c r="AE28" i="2" s="1"/>
  <c r="W25" i="2"/>
  <c r="W24" i="2"/>
  <c r="AB24" i="2" s="1"/>
  <c r="AE24" i="2" s="1"/>
  <c r="W23" i="2"/>
  <c r="V25" i="2"/>
  <c r="V24" i="2"/>
  <c r="V22" i="2" s="1"/>
  <c r="Q23" i="2"/>
  <c r="V29" i="2"/>
  <c r="U52" i="2"/>
  <c r="T52" i="2"/>
  <c r="S52" i="2"/>
  <c r="R52" i="2"/>
  <c r="X52" i="2" s="1"/>
  <c r="AC52" i="2" s="1"/>
  <c r="AF52" i="2" s="1"/>
  <c r="U51" i="2"/>
  <c r="T51" i="2"/>
  <c r="S51" i="2"/>
  <c r="R51" i="2"/>
  <c r="U50" i="2"/>
  <c r="T50" i="2"/>
  <c r="Z50" i="2" s="1"/>
  <c r="AA50" i="2" s="1"/>
  <c r="S50" i="2"/>
  <c r="Y50" i="2" s="1"/>
  <c r="AD50" i="2" s="1"/>
  <c r="R50" i="2"/>
  <c r="X50" i="2" s="1"/>
  <c r="AC50" i="2" s="1"/>
  <c r="AF50" i="2" s="1"/>
  <c r="U49" i="2"/>
  <c r="T49" i="2"/>
  <c r="S49" i="2"/>
  <c r="R49" i="2"/>
  <c r="U48" i="2"/>
  <c r="T48" i="2"/>
  <c r="Z48" i="2" s="1"/>
  <c r="AA48" i="2" s="1"/>
  <c r="S48" i="2"/>
  <c r="S46" i="2" s="1"/>
  <c r="S45" i="2" s="1"/>
  <c r="S44" i="2" s="1"/>
  <c r="R48" i="2"/>
  <c r="X48" i="2" s="1"/>
  <c r="AC48" i="2" s="1"/>
  <c r="AF48" i="2" s="1"/>
  <c r="U47" i="2"/>
  <c r="T47" i="2"/>
  <c r="S47" i="2"/>
  <c r="R47" i="2"/>
  <c r="U43" i="2"/>
  <c r="T43" i="2"/>
  <c r="T42" i="2" s="1"/>
  <c r="T41" i="2" s="1"/>
  <c r="S43" i="2"/>
  <c r="S42" i="2" s="1"/>
  <c r="S41" i="2" s="1"/>
  <c r="R43" i="2"/>
  <c r="R42" i="2" s="1"/>
  <c r="R41" i="2" s="1"/>
  <c r="U40" i="2"/>
  <c r="T40" i="2"/>
  <c r="T39" i="2" s="1"/>
  <c r="T38" i="2" s="1"/>
  <c r="S40" i="2"/>
  <c r="S39" i="2" s="1"/>
  <c r="S38" i="2" s="1"/>
  <c r="R40" i="2"/>
  <c r="R39" i="2" s="1"/>
  <c r="R38" i="2" s="1"/>
  <c r="U37" i="2"/>
  <c r="T37" i="2"/>
  <c r="Z37" i="2" s="1"/>
  <c r="AA37" i="2" s="1"/>
  <c r="S37" i="2"/>
  <c r="Y37" i="2" s="1"/>
  <c r="AD37" i="2" s="1"/>
  <c r="R37" i="2"/>
  <c r="X37" i="2" s="1"/>
  <c r="AC37" i="2" s="1"/>
  <c r="AF37" i="2" s="1"/>
  <c r="U36" i="2"/>
  <c r="T36" i="2"/>
  <c r="Z36" i="2" s="1"/>
  <c r="AA36" i="2" s="1"/>
  <c r="S36" i="2"/>
  <c r="Y36" i="2" s="1"/>
  <c r="AD36" i="2" s="1"/>
  <c r="AG36" i="2" s="1"/>
  <c r="R36" i="2"/>
  <c r="X36" i="2" s="1"/>
  <c r="AC36" i="2" s="1"/>
  <c r="AF36" i="2" s="1"/>
  <c r="U35" i="2"/>
  <c r="T35" i="2"/>
  <c r="S35" i="2"/>
  <c r="R35" i="2"/>
  <c r="U34" i="2"/>
  <c r="T34" i="2"/>
  <c r="Z34" i="2" s="1"/>
  <c r="AA34" i="2" s="1"/>
  <c r="S34" i="2"/>
  <c r="Y34" i="2" s="1"/>
  <c r="AD34" i="2" s="1"/>
  <c r="AG34" i="2" s="1"/>
  <c r="R34" i="2"/>
  <c r="U33" i="2"/>
  <c r="T33" i="2"/>
  <c r="Z33" i="2" s="1"/>
  <c r="AA33" i="2" s="1"/>
  <c r="R33" i="2"/>
  <c r="X33" i="2" s="1"/>
  <c r="AC33" i="2" s="1"/>
  <c r="AF33" i="2" s="1"/>
  <c r="U31" i="2"/>
  <c r="T31" i="2"/>
  <c r="S31" i="2"/>
  <c r="R31" i="2"/>
  <c r="U30" i="2"/>
  <c r="T30" i="2"/>
  <c r="Z30" i="2" s="1"/>
  <c r="S30" i="2"/>
  <c r="S29" i="2" s="1"/>
  <c r="R30" i="2"/>
  <c r="X30" i="2" s="1"/>
  <c r="U28" i="2"/>
  <c r="U26" i="2" s="1"/>
  <c r="T28" i="2"/>
  <c r="Z28" i="2" s="1"/>
  <c r="S28" i="2"/>
  <c r="S26" i="2" s="1"/>
  <c r="R28" i="2"/>
  <c r="X28" i="2" s="1"/>
  <c r="U27" i="2"/>
  <c r="T27" i="2"/>
  <c r="T26" i="2" s="1"/>
  <c r="S27" i="2"/>
  <c r="R27" i="2"/>
  <c r="U25" i="2"/>
  <c r="T25" i="2"/>
  <c r="S25" i="2"/>
  <c r="R25" i="2"/>
  <c r="R22" i="2" s="1"/>
  <c r="U24" i="2"/>
  <c r="T24" i="2"/>
  <c r="U23" i="2"/>
  <c r="S24" i="2"/>
  <c r="T23" i="2"/>
  <c r="Z23" i="2" s="1"/>
  <c r="S23" i="2"/>
  <c r="S22" i="2" s="1"/>
  <c r="R23" i="2"/>
  <c r="X23" i="2" s="1"/>
  <c r="AC23" i="2" s="1"/>
  <c r="AF23" i="2" s="1"/>
  <c r="Q43" i="2"/>
  <c r="Q42" i="2" s="1"/>
  <c r="Q41" i="2" s="1"/>
  <c r="Q40" i="2"/>
  <c r="Q52" i="2"/>
  <c r="Q51" i="2"/>
  <c r="Q50" i="2"/>
  <c r="Q49" i="2"/>
  <c r="Q48" i="2"/>
  <c r="Q47" i="2"/>
  <c r="P47" i="2"/>
  <c r="P49" i="2"/>
  <c r="U42" i="2"/>
  <c r="U41" i="2" s="1"/>
  <c r="Y42" i="2"/>
  <c r="Y41" i="2" s="1"/>
  <c r="P42" i="2"/>
  <c r="P41" i="2" s="1"/>
  <c r="Q39" i="2"/>
  <c r="Q38" i="2" s="1"/>
  <c r="U39" i="2"/>
  <c r="U38" i="2" s="1"/>
  <c r="Z39" i="2"/>
  <c r="Z38" i="2" s="1"/>
  <c r="P39" i="2"/>
  <c r="P38" i="2" s="1"/>
  <c r="Q37" i="2"/>
  <c r="Q35" i="2"/>
  <c r="Q34" i="2"/>
  <c r="Q33" i="2"/>
  <c r="P32" i="2"/>
  <c r="Q31" i="2"/>
  <c r="Q30" i="2"/>
  <c r="Q29" i="2" s="1"/>
  <c r="P29" i="2"/>
  <c r="Q28" i="2"/>
  <c r="Q27" i="2"/>
  <c r="Q26" i="2"/>
  <c r="P26" i="2"/>
  <c r="Q25" i="2"/>
  <c r="Q24" i="2"/>
  <c r="P22" i="2"/>
  <c r="P31" i="2"/>
  <c r="P27" i="2"/>
  <c r="I24" i="3"/>
  <c r="H24" i="3"/>
  <c r="G24" i="3"/>
  <c r="F24" i="3"/>
  <c r="F38" i="3"/>
  <c r="F37" i="3" s="1"/>
  <c r="F36" i="3" s="1"/>
  <c r="G38" i="3"/>
  <c r="G37" i="3" s="1"/>
  <c r="G36" i="3" s="1"/>
  <c r="H38" i="3"/>
  <c r="H37" i="3" s="1"/>
  <c r="H36" i="3" s="1"/>
  <c r="I38" i="3"/>
  <c r="I37" i="3" s="1"/>
  <c r="I36" i="3" s="1"/>
  <c r="E38" i="3"/>
  <c r="E37" i="3" s="1"/>
  <c r="E36" i="3" s="1"/>
  <c r="F34" i="3"/>
  <c r="G34" i="3"/>
  <c r="H34" i="3"/>
  <c r="I34" i="3"/>
  <c r="E34" i="3"/>
  <c r="F33" i="3"/>
  <c r="G33" i="3"/>
  <c r="H33" i="3"/>
  <c r="I33" i="3"/>
  <c r="E33" i="3"/>
  <c r="F31" i="3"/>
  <c r="F30" i="3" s="1"/>
  <c r="G31" i="3"/>
  <c r="G30" i="3" s="1"/>
  <c r="H31" i="3"/>
  <c r="H30" i="3" s="1"/>
  <c r="I31" i="3"/>
  <c r="I30" i="3" s="1"/>
  <c r="E31" i="3"/>
  <c r="E30" i="3" s="1"/>
  <c r="E24" i="3"/>
  <c r="F21" i="3"/>
  <c r="G21" i="3"/>
  <c r="H21" i="3"/>
  <c r="I21" i="3"/>
  <c r="E21" i="3"/>
  <c r="F18" i="3"/>
  <c r="G18" i="3"/>
  <c r="H18" i="3"/>
  <c r="I18" i="3"/>
  <c r="E18" i="3"/>
  <c r="F14" i="3"/>
  <c r="G14" i="3"/>
  <c r="H14" i="3"/>
  <c r="I14" i="3"/>
  <c r="E14" i="3"/>
  <c r="E13" i="3" s="1"/>
  <c r="M19" i="2"/>
  <c r="S33" i="2" l="1"/>
  <c r="Y33" i="2" s="1"/>
  <c r="AD33" i="2" s="1"/>
  <c r="AG33" i="2" s="1"/>
  <c r="Y40" i="2"/>
  <c r="X40" i="2"/>
  <c r="AA32" i="2"/>
  <c r="AG37" i="2"/>
  <c r="Y48" i="2"/>
  <c r="AD48" i="2" s="1"/>
  <c r="AG48" i="2" s="1"/>
  <c r="Z46" i="2"/>
  <c r="Z45" i="2" s="1"/>
  <c r="Z44" i="2" s="1"/>
  <c r="AD46" i="2"/>
  <c r="AD45" i="2" s="1"/>
  <c r="AD44" i="2" s="1"/>
  <c r="AG50" i="2"/>
  <c r="Y46" i="2"/>
  <c r="Y45" i="2" s="1"/>
  <c r="Y44" i="2" s="1"/>
  <c r="X46" i="2"/>
  <c r="X45" i="2" s="1"/>
  <c r="X44" i="2" s="1"/>
  <c r="Z43" i="2"/>
  <c r="AD42" i="2"/>
  <c r="AD41" i="2" s="1"/>
  <c r="AG43" i="2"/>
  <c r="AG42" i="2" s="1"/>
  <c r="AG41" i="2" s="1"/>
  <c r="AC42" i="2"/>
  <c r="AC41" i="2" s="1"/>
  <c r="AF43" i="2"/>
  <c r="AF42" i="2" s="1"/>
  <c r="AF41" i="2" s="1"/>
  <c r="X42" i="2"/>
  <c r="X41" i="2" s="1"/>
  <c r="Z29" i="2"/>
  <c r="AA30" i="2"/>
  <c r="AA29" i="2" s="1"/>
  <c r="T29" i="2"/>
  <c r="Y30" i="2"/>
  <c r="X29" i="2"/>
  <c r="AC30" i="2"/>
  <c r="R29" i="2"/>
  <c r="Y28" i="2"/>
  <c r="AC28" i="2"/>
  <c r="X26" i="2"/>
  <c r="Z26" i="2"/>
  <c r="Z21" i="2" s="1"/>
  <c r="AA28" i="2"/>
  <c r="AA26" i="2" s="1"/>
  <c r="Y22" i="2"/>
  <c r="Z22" i="2"/>
  <c r="AA23" i="2"/>
  <c r="AA22" i="2"/>
  <c r="AD23" i="2"/>
  <c r="X25" i="2"/>
  <c r="AC25" i="2" s="1"/>
  <c r="AF25" i="2" s="1"/>
  <c r="AF22" i="2" s="1"/>
  <c r="AB43" i="2"/>
  <c r="W22" i="2"/>
  <c r="AB22" i="2"/>
  <c r="AE40" i="2"/>
  <c r="AE39" i="2" s="1"/>
  <c r="AE38" i="2" s="1"/>
  <c r="AE32" i="2"/>
  <c r="Q32" i="2"/>
  <c r="AB29" i="2"/>
  <c r="AE30" i="2"/>
  <c r="AE29" i="2" s="1"/>
  <c r="P21" i="2"/>
  <c r="Q22" i="2"/>
  <c r="Q21" i="2" s="1"/>
  <c r="AE23" i="2"/>
  <c r="AE22" i="2" s="1"/>
  <c r="X32" i="2"/>
  <c r="R32" i="2"/>
  <c r="AG46" i="2"/>
  <c r="AG45" i="2" s="1"/>
  <c r="AG44" i="2" s="1"/>
  <c r="AF46" i="2"/>
  <c r="AF45" i="2" s="1"/>
  <c r="AF44" i="2" s="1"/>
  <c r="AF32" i="2"/>
  <c r="AC46" i="2"/>
  <c r="AC45" i="2" s="1"/>
  <c r="AC44" i="2" s="1"/>
  <c r="AC32" i="2"/>
  <c r="AA46" i="2"/>
  <c r="AA45" i="2" s="1"/>
  <c r="AA44" i="2" s="1"/>
  <c r="AA21" i="2"/>
  <c r="Z32" i="2"/>
  <c r="AE46" i="2"/>
  <c r="AE45" i="2" s="1"/>
  <c r="AE44" i="2" s="1"/>
  <c r="AE26" i="2"/>
  <c r="AB46" i="2"/>
  <c r="AB45" i="2" s="1"/>
  <c r="AB44" i="2" s="1"/>
  <c r="AB32" i="2"/>
  <c r="AB26" i="2"/>
  <c r="V46" i="2"/>
  <c r="V45" i="2" s="1"/>
  <c r="V44" i="2" s="1"/>
  <c r="W46" i="2"/>
  <c r="W45" i="2" s="1"/>
  <c r="W44" i="2" s="1"/>
  <c r="V42" i="2"/>
  <c r="V41" i="2" s="1"/>
  <c r="V39" i="2"/>
  <c r="V38" i="2" s="1"/>
  <c r="W32" i="2"/>
  <c r="V32" i="2"/>
  <c r="W29" i="2"/>
  <c r="W26" i="2"/>
  <c r="V26" i="2"/>
  <c r="V21" i="2" s="1"/>
  <c r="T46" i="2"/>
  <c r="T45" i="2" s="1"/>
  <c r="T44" i="2" s="1"/>
  <c r="R46" i="2"/>
  <c r="R45" i="2" s="1"/>
  <c r="R44" i="2" s="1"/>
  <c r="U46" i="2"/>
  <c r="U45" i="2" s="1"/>
  <c r="U44" i="2" s="1"/>
  <c r="T32" i="2"/>
  <c r="U32" i="2"/>
  <c r="U29" i="2"/>
  <c r="U21" i="2" s="1"/>
  <c r="R26" i="2"/>
  <c r="S21" i="2"/>
  <c r="U22" i="2"/>
  <c r="T22" i="2"/>
  <c r="T21" i="2" s="1"/>
  <c r="Q46" i="2"/>
  <c r="Q45" i="2" s="1"/>
  <c r="Q44" i="2" s="1"/>
  <c r="P46" i="2"/>
  <c r="P45" i="2" s="1"/>
  <c r="P44" i="2" s="1"/>
  <c r="P20" i="2" s="1"/>
  <c r="I13" i="3"/>
  <c r="H13" i="3"/>
  <c r="F13" i="3"/>
  <c r="F12" i="3" s="1"/>
  <c r="G13" i="3"/>
  <c r="E12" i="3"/>
  <c r="N19" i="2"/>
  <c r="AE21" i="2" l="1"/>
  <c r="AB21" i="2"/>
  <c r="Y32" i="2"/>
  <c r="AD32" i="2"/>
  <c r="AG32" i="2"/>
  <c r="S32" i="2"/>
  <c r="S20" i="2" s="1"/>
  <c r="Y39" i="2"/>
  <c r="Y38" i="2" s="1"/>
  <c r="AD40" i="2"/>
  <c r="AC40" i="2"/>
  <c r="X39" i="2"/>
  <c r="X38" i="2" s="1"/>
  <c r="X22" i="2"/>
  <c r="X21" i="2" s="1"/>
  <c r="X20" i="2" s="1"/>
  <c r="AC22" i="2"/>
  <c r="T20" i="2"/>
  <c r="Z42" i="2"/>
  <c r="Z41" i="2" s="1"/>
  <c r="Z20" i="2" s="1"/>
  <c r="AA43" i="2"/>
  <c r="AA42" i="2" s="1"/>
  <c r="AA41" i="2" s="1"/>
  <c r="AA20" i="2" s="1"/>
  <c r="AD30" i="2"/>
  <c r="Y29" i="2"/>
  <c r="R21" i="2"/>
  <c r="R20" i="2" s="1"/>
  <c r="AC29" i="2"/>
  <c r="AF30" i="2"/>
  <c r="AF29" i="2" s="1"/>
  <c r="AD28" i="2"/>
  <c r="Y26" i="2"/>
  <c r="Y21" i="2"/>
  <c r="AF28" i="2"/>
  <c r="AF26" i="2" s="1"/>
  <c r="AC26" i="2"/>
  <c r="AD22" i="2"/>
  <c r="AG23" i="2"/>
  <c r="AG22" i="2" s="1"/>
  <c r="AF21" i="2"/>
  <c r="AB42" i="2"/>
  <c r="AB41" i="2" s="1"/>
  <c r="AB20" i="2" s="1"/>
  <c r="AE43" i="2"/>
  <c r="AE42" i="2" s="1"/>
  <c r="AE41" i="2" s="1"/>
  <c r="W21" i="2"/>
  <c r="W20" i="2" s="1"/>
  <c r="Q20" i="2"/>
  <c r="AE20" i="2"/>
  <c r="V20" i="2"/>
  <c r="U20" i="2"/>
  <c r="P19" i="2"/>
  <c r="Q19" i="2" s="1"/>
  <c r="Y20" i="2" l="1"/>
  <c r="AD39" i="2"/>
  <c r="AD38" i="2" s="1"/>
  <c r="AG40" i="2"/>
  <c r="AG39" i="2" s="1"/>
  <c r="AG38" i="2" s="1"/>
  <c r="AC39" i="2"/>
  <c r="AC38" i="2" s="1"/>
  <c r="AF40" i="2"/>
  <c r="AF39" i="2" s="1"/>
  <c r="AF38" i="2" s="1"/>
  <c r="AF20" i="2"/>
  <c r="AD29" i="2"/>
  <c r="AG30" i="2"/>
  <c r="AG29" i="2" s="1"/>
  <c r="AC21" i="2"/>
  <c r="AG21" i="2"/>
  <c r="AG20" i="2" s="1"/>
  <c r="AD26" i="2"/>
  <c r="AD21" i="2" s="1"/>
  <c r="AG28" i="2"/>
  <c r="AG26" i="2" s="1"/>
  <c r="R19" i="2"/>
  <c r="AD20" i="2" l="1"/>
  <c r="AC20" i="2"/>
  <c r="S19" i="2"/>
  <c r="T19" i="2"/>
  <c r="U19" i="2"/>
  <c r="V19" i="2" s="1"/>
  <c r="W19" i="2" s="1"/>
  <c r="X19" i="2" s="1"/>
  <c r="Y19" i="2"/>
  <c r="Z19" i="2"/>
  <c r="AA19" i="2"/>
  <c r="AB19" i="2" s="1"/>
  <c r="AC19" i="2"/>
  <c r="AD19" i="2"/>
  <c r="AE19" i="2"/>
  <c r="AF19" i="2" s="1"/>
  <c r="AG19" i="2"/>
  <c r="AH19" i="2"/>
</calcChain>
</file>

<file path=xl/sharedStrings.xml><?xml version="1.0" encoding="utf-8"?>
<sst xmlns="http://schemas.openxmlformats.org/spreadsheetml/2006/main" count="276" uniqueCount="143">
  <si>
    <t>Приложение 2</t>
  </si>
  <si>
    <t/>
  </si>
  <si>
    <t xml:space="preserve">к Порядку представления реестров расходных обязательств
</t>
  </si>
  <si>
    <t>субъектов Российской Федерации и сводов реестров расходных</t>
  </si>
  <si>
    <t xml:space="preserve">обязательств муниципальных образований, входящих в состав </t>
  </si>
  <si>
    <t xml:space="preserve">субъекта Российской Федерации, утвержденному приказом
</t>
  </si>
  <si>
    <t xml:space="preserve">Министерства финансов Российской Федерации </t>
  </si>
  <si>
    <t>Единица измерения: руб</t>
  </si>
  <si>
    <t>от 31.05.2017 N 82н</t>
  </si>
  <si>
    <t>Наименование полномочия, 
расходного обязательства</t>
  </si>
  <si>
    <t>Код строки</t>
  </si>
  <si>
    <t>Группа полномочий</t>
  </si>
  <si>
    <t xml:space="preserve">Код расхода по БК </t>
  </si>
  <si>
    <t>Объем средств на исполнение расходного обязательства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</si>
  <si>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</si>
  <si>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</si>
  <si>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</si>
  <si>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</si>
  <si>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плановый период</t>
  </si>
  <si>
    <t>раздел</t>
  </si>
  <si>
    <t>подраздел</t>
  </si>
  <si>
    <t>по плану</t>
  </si>
  <si>
    <t>по факту исполнения</t>
  </si>
  <si>
    <t>2022 г.</t>
  </si>
  <si>
    <t>х</t>
  </si>
  <si>
    <t>1</t>
  </si>
  <si>
    <t>19</t>
  </si>
  <si>
    <t>12</t>
  </si>
  <si>
    <t>7</t>
  </si>
  <si>
    <t>21</t>
  </si>
  <si>
    <t>23</t>
  </si>
  <si>
    <t>10</t>
  </si>
  <si>
    <t>24</t>
  </si>
  <si>
    <t>-</t>
  </si>
  <si>
    <t xml:space="preserve"> 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</si>
  <si>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</si>
  <si>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</si>
  <si>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</si>
  <si>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</si>
  <si>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</si>
  <si>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</si>
  <si>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</si>
  <si>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</si>
  <si>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5.1.1.4. обеспечение первичных мер пожарной безопасности в границах населенных пунктов сельского поселения</t>
  </si>
  <si>
    <t>6506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</si>
  <si>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</si>
  <si>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</si>
  <si>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</si>
  <si>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6600</t>
  </si>
  <si>
    <t>5.1.2.19. организация ритуальных услуг и содержание мест захоронения</t>
  </si>
  <si>
    <t>6619</t>
  </si>
  <si>
    <t>5.1.2.23. осуществление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</si>
  <si>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6623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</si>
  <si>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</si>
  <si>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</si>
  <si>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5.1.3.1. владение, пользование и распоряжение имуществом, находящимся в муниципальной собственности муниципального района</t>
  </si>
  <si>
    <t>6701</t>
  </si>
  <si>
    <t>5.1.3.29. создание условий для обеспечения поселений, входящих в состав муниципального района, услугами по организации досуга и услугами организаций культуры</t>
  </si>
  <si>
    <t>6729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</si>
  <si>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</si>
  <si>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</si>
  <si>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</si>
  <si>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</si>
  <si>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</si>
  <si>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</si>
  <si>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</si>
  <si>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</si>
  <si>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5.2.20.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</si>
  <si>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6820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</si>
  <si>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</si>
  <si>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</si>
  <si>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права на решение вопросов, не отнесенных к вопросам местного значения сельского поселения, всего</t>
  </si>
  <si>
    <t>6900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</si>
  <si>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</si>
  <si>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7100</t>
  </si>
  <si>
    <t>5.3.3.1. Предоставление социальных выплат гражданам</t>
  </si>
  <si>
    <t>7101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</si>
  <si>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</si>
  <si>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</si>
  <si>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</si>
  <si>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</si>
  <si>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</si>
  <si>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</si>
  <si>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</si>
  <si>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</si>
  <si>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</si>
  <si>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</si>
  <si>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</si>
  <si>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</si>
  <si>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</si>
  <si>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7802</t>
  </si>
  <si>
    <t>5.6.2.1.2. обеспечение условий для развития на территории сельского поселения физической культуры, школьного спорта и массового спорта</t>
  </si>
  <si>
    <t>7803</t>
  </si>
  <si>
    <t>5.6.2.1.3. формирование архивных фондов сельского поселения</t>
  </si>
  <si>
    <t>7804</t>
  </si>
  <si>
    <t>5.6.2.1.4. организация и осуществление мероприятий по работе с детьми и молодежью в сельском поселении</t>
  </si>
  <si>
    <t>7805</t>
  </si>
  <si>
    <t>5.6.2.1.5. создание условий для организации досуга и обеспечения жителей сельского поселения услугами организаций культуры</t>
  </si>
  <si>
    <t>7806</t>
  </si>
  <si>
    <t>5.6.2.1.6. осуществление закупок товаров, работ, услуг для обеспечения муниципальных нужд</t>
  </si>
  <si>
    <t>7807</t>
  </si>
  <si>
    <t>Муниципальное образование</t>
  </si>
  <si>
    <t>6502+6600+6700</t>
  </si>
  <si>
    <t>6505+6506+6508</t>
  </si>
  <si>
    <t>6619+6623</t>
  </si>
  <si>
    <t>озеленен</t>
  </si>
  <si>
    <t>6701+6729</t>
  </si>
  <si>
    <t>0113</t>
  </si>
  <si>
    <t>6801+6802+6813+6820+6823</t>
  </si>
  <si>
    <t>0107</t>
  </si>
  <si>
    <t>0503</t>
  </si>
  <si>
    <t>0102+0104з/пл</t>
  </si>
  <si>
    <t>0104остальное</t>
  </si>
  <si>
    <t>1001пенс</t>
  </si>
  <si>
    <t>0111рез.фонд</t>
  </si>
  <si>
    <t>0203воин.уч</t>
  </si>
  <si>
    <t>7802+7803+7804+7805+7806+7807</t>
  </si>
  <si>
    <t>0106(ксп и вн.конт)</t>
  </si>
  <si>
    <t>1102 фк и спорт</t>
  </si>
  <si>
    <t>0113архив</t>
  </si>
  <si>
    <t>0707молодеж.пол</t>
  </si>
  <si>
    <t>0801клубы</t>
  </si>
  <si>
    <t>0503места захор.</t>
  </si>
  <si>
    <t>РЕЕСТР РАСХОДНЫХ ОБЯЗАТЕЛЬСТВ МУНИЦИПАЛЬНОГО ОБРАЗОВАНИЯ,</t>
  </si>
  <si>
    <t>ВХОДЯЩЕГО В СОСТАВ СУБЪЕКТА РОССИЙСКОЙ ФЕДЕРАЦИИ</t>
  </si>
  <si>
    <t>2019г</t>
  </si>
  <si>
    <t>отчетный  2019 г.</t>
  </si>
  <si>
    <t>текущий
2020 г.</t>
  </si>
  <si>
    <t>очередной
2021 г.</t>
  </si>
  <si>
    <t>2023 г.</t>
  </si>
  <si>
    <t>отчетный 2019 г.</t>
  </si>
  <si>
    <t>текущий 2020 г.</t>
  </si>
  <si>
    <t>очередной 2021 г.</t>
  </si>
  <si>
    <t>0310 пож.безопасн</t>
  </si>
  <si>
    <t>ген.план+0406</t>
  </si>
  <si>
    <t>0801 памятники</t>
  </si>
  <si>
    <t>0501+0502взн.кап.ремонт</t>
  </si>
  <si>
    <t>это всего расходы</t>
  </si>
  <si>
    <t>Пеклинское сельское поселение Дубровского муниципального района Брянской области</t>
  </si>
  <si>
    <t>Исполнитель: Кузнецова Т.П.</t>
  </si>
  <si>
    <t>тел.9-42-43</t>
  </si>
  <si>
    <t>условно-утвержденные расходы</t>
  </si>
  <si>
    <t>на 1 марта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</si>
</sst>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u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b/>
      <sz val="14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1">
    <xf numFmtId="0" fontId="0" fillId="0" borderId="0"/>
    <xf numFmtId="0" fontId="1" fillId="2" borderId="1">
      <alignment horizontal="center" vertical="top" wrapText="1"/>
    </xf>
    <xf numFmtId="0" fontId="2" fillId="0" borderId="1"/>
    <xf numFmtId="0" fontId="2" fillId="0" borderId="1">
      <alignment horizontal="left" vertical="top"/>
    </xf>
    <xf numFmtId="0" fontId="3" fillId="0" borderId="1">
      <alignment horizontal="left" vertical="top"/>
    </xf>
    <xf numFmtId="49" fontId="4" fillId="0" borderId="1">
      <alignment horizontal="center" vertical="top" shrinkToFit="1"/>
    </xf>
    <xf numFmtId="0" fontId="1" fillId="2" borderId="1">
      <alignment horizontal="left" vertical="top"/>
    </xf>
    <xf numFmtId="49" fontId="2" fillId="2" borderId="1">
      <alignment vertical="top"/>
    </xf>
    <xf numFmtId="0" fontId="3" fillId="2" borderId="1">
      <alignment vertical="top"/>
    </xf>
    <xf numFmtId="0" fontId="2" fillId="2" borderId="1">
      <alignment vertical="top"/>
    </xf>
    <xf numFmtId="0" fontId="3" fillId="2" borderId="1">
      <alignment horizontal="center" vertical="top"/>
    </xf>
    <xf numFmtId="0" fontId="3" fillId="2" borderId="1">
      <alignment horizontal="left" vertical="top"/>
    </xf>
    <xf numFmtId="49" fontId="3" fillId="2" borderId="1">
      <alignment vertical="top"/>
    </xf>
    <xf numFmtId="0" fontId="5" fillId="0" borderId="1">
      <alignment vertical="top"/>
    </xf>
    <xf numFmtId="0" fontId="2" fillId="0" borderId="1">
      <alignment vertical="top"/>
    </xf>
    <xf numFmtId="0" fontId="3" fillId="0" borderId="1">
      <alignment vertical="top"/>
    </xf>
    <xf numFmtId="49" fontId="4" fillId="0" borderId="2">
      <alignment horizontal="center" vertical="center" wrapText="1"/>
    </xf>
    <xf numFmtId="49" fontId="4" fillId="0" borderId="2">
      <alignment horizontal="center" vertical="center"/>
    </xf>
    <xf numFmtId="49" fontId="4" fillId="2" borderId="2">
      <alignment horizontal="center" vertical="center" wrapText="1"/>
    </xf>
    <xf numFmtId="49" fontId="3" fillId="0" borderId="1"/>
    <xf numFmtId="49" fontId="6" fillId="0" borderId="2">
      <alignment horizontal="center" vertical="center" wrapText="1"/>
    </xf>
    <xf numFmtId="0" fontId="4" fillId="0" borderId="2">
      <alignment horizontal="center" vertical="top"/>
    </xf>
    <xf numFmtId="49" fontId="7" fillId="0" borderId="3">
      <alignment horizontal="left" vertical="top" wrapText="1"/>
    </xf>
    <xf numFmtId="49" fontId="7" fillId="2" borderId="2">
      <alignment horizontal="center" vertical="top" shrinkToFit="1"/>
    </xf>
    <xf numFmtId="49" fontId="7" fillId="0" borderId="2">
      <alignment horizontal="center" vertical="top"/>
    </xf>
    <xf numFmtId="0" fontId="7" fillId="0" borderId="2">
      <alignment horizontal="center" vertical="top"/>
    </xf>
    <xf numFmtId="49" fontId="7" fillId="2" borderId="2">
      <alignment horizontal="center" vertical="top" wrapText="1"/>
    </xf>
    <xf numFmtId="4" fontId="7" fillId="2" borderId="2">
      <alignment horizontal="right" vertical="top" shrinkToFit="1"/>
    </xf>
    <xf numFmtId="49" fontId="4" fillId="0" borderId="3">
      <alignment horizontal="left" vertical="top" wrapText="1"/>
    </xf>
    <xf numFmtId="49" fontId="4" fillId="2" borderId="2">
      <alignment horizontal="center" vertical="top" shrinkToFit="1"/>
    </xf>
    <xf numFmtId="49" fontId="4" fillId="0" borderId="3">
      <alignment horizontal="center" vertical="top" wrapText="1"/>
    </xf>
    <xf numFmtId="49" fontId="4" fillId="0" borderId="2">
      <alignment horizontal="center" vertical="top" wrapText="1"/>
    </xf>
    <xf numFmtId="0" fontId="4" fillId="0" borderId="3">
      <alignment horizontal="center" vertical="top" wrapText="1"/>
    </xf>
    <xf numFmtId="0" fontId="4" fillId="0" borderId="2">
      <alignment horizontal="center" vertical="top" wrapText="1"/>
    </xf>
    <xf numFmtId="49" fontId="4" fillId="2" borderId="2">
      <alignment horizontal="left" vertical="top" wrapText="1"/>
    </xf>
    <xf numFmtId="4" fontId="4" fillId="2" borderId="2">
      <alignment horizontal="right" vertical="top" shrinkToFit="1"/>
    </xf>
    <xf numFmtId="49" fontId="4" fillId="2" borderId="2">
      <alignment horizontal="center" vertical="top" wrapText="1"/>
    </xf>
    <xf numFmtId="49" fontId="7" fillId="0" borderId="4">
      <alignment horizontal="center" vertical="top"/>
    </xf>
    <xf numFmtId="0" fontId="7" fillId="0" borderId="4">
      <alignment horizontal="center" vertical="top"/>
    </xf>
    <xf numFmtId="4" fontId="7" fillId="2" borderId="4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0" fontId="3" fillId="0" borderId="1">
      <alignment horizontal="center" vertical="top"/>
    </xf>
    <xf numFmtId="0" fontId="2" fillId="0" borderId="1">
      <alignment horizontal="left" wrapText="1"/>
    </xf>
    <xf numFmtId="0" fontId="11" fillId="0" borderId="0"/>
    <xf numFmtId="0" fontId="11" fillId="0" borderId="0"/>
    <xf numFmtId="0" fontId="11" fillId="0" borderId="0"/>
    <xf numFmtId="0" fontId="8" fillId="0" borderId="1"/>
    <xf numFmtId="0" fontId="8" fillId="0" borderId="1"/>
    <xf numFmtId="0" fontId="9" fillId="3" borderId="1"/>
    <xf numFmtId="49" fontId="7" fillId="0" borderId="3">
      <alignment vertical="top" wrapText="1"/>
    </xf>
    <xf numFmtId="0" fontId="8" fillId="0" borderId="1"/>
    <xf numFmtId="0" fontId="9" fillId="0" borderId="1"/>
    <xf numFmtId="49" fontId="7" fillId="2" borderId="4">
      <alignment horizontal="center" vertical="top"/>
    </xf>
    <xf numFmtId="49" fontId="3" fillId="2" borderId="1">
      <alignment horizontal="center" vertical="top"/>
    </xf>
    <xf numFmtId="0" fontId="10" fillId="0" borderId="1">
      <alignment vertical="top"/>
    </xf>
    <xf numFmtId="0" fontId="1" fillId="0" borderId="1">
      <alignment horizontal="center" vertical="top" wrapText="1"/>
    </xf>
    <xf numFmtId="0" fontId="2" fillId="0" borderId="1">
      <alignment horizontal="center" vertical="top"/>
    </xf>
    <xf numFmtId="0" fontId="2" fillId="0" borderId="1">
      <alignment horizontal="left"/>
    </xf>
    <xf numFmtId="49" fontId="2" fillId="0" borderId="1"/>
    <xf numFmtId="49" fontId="4" fillId="0" borderId="5">
      <alignment horizontal="center" vertical="top"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1" xfId="3" applyNumberFormat="1" applyProtection="1">
      <alignment horizontal="left" vertical="top"/>
    </xf>
    <xf numFmtId="0" fontId="3" fillId="0" borderId="1" xfId="4" applyNumberFormat="1" applyProtection="1">
      <alignment horizontal="left" vertical="top"/>
    </xf>
    <xf numFmtId="49" fontId="4" fillId="0" borderId="1" xfId="5" applyNumberFormat="1" applyProtection="1">
      <alignment horizontal="center" vertical="top" shrinkToFit="1"/>
    </xf>
    <xf numFmtId="0" fontId="1" fillId="2" borderId="1" xfId="6" applyNumberFormat="1" applyProtection="1">
      <alignment horizontal="left" vertical="top"/>
    </xf>
    <xf numFmtId="49" fontId="2" fillId="2" borderId="1" xfId="7" applyNumberFormat="1" applyProtection="1">
      <alignment vertical="top"/>
    </xf>
    <xf numFmtId="0" fontId="3" fillId="2" borderId="1" xfId="8" applyNumberFormat="1" applyProtection="1">
      <alignment vertical="top"/>
    </xf>
    <xf numFmtId="0" fontId="2" fillId="2" borderId="1" xfId="9" applyNumberFormat="1" applyProtection="1">
      <alignment vertical="top"/>
    </xf>
    <xf numFmtId="0" fontId="3" fillId="2" borderId="1" xfId="11" applyNumberFormat="1" applyProtection="1">
      <alignment horizontal="left" vertical="top"/>
    </xf>
    <xf numFmtId="49" fontId="3" fillId="2" borderId="1" xfId="12" applyNumberFormat="1" applyProtection="1">
      <alignment vertical="top"/>
    </xf>
    <xf numFmtId="0" fontId="5" fillId="0" borderId="1" xfId="13" applyNumberFormat="1" applyProtection="1">
      <alignment vertical="top"/>
    </xf>
    <xf numFmtId="0" fontId="2" fillId="0" borderId="1" xfId="14" applyNumberFormat="1" applyProtection="1">
      <alignment vertical="top"/>
    </xf>
    <xf numFmtId="0" fontId="3" fillId="0" borderId="1" xfId="15" applyNumberFormat="1" applyProtection="1">
      <alignment vertical="top"/>
    </xf>
    <xf numFmtId="49" fontId="3" fillId="0" borderId="1" xfId="19" applyNumberFormat="1" applyProtection="1"/>
    <xf numFmtId="0" fontId="4" fillId="0" borderId="2" xfId="21" applyNumberFormat="1" applyProtection="1">
      <alignment horizontal="center" vertical="top"/>
    </xf>
    <xf numFmtId="49" fontId="7" fillId="0" borderId="3" xfId="22" applyNumberFormat="1" applyProtection="1">
      <alignment horizontal="left" vertical="top" wrapText="1"/>
    </xf>
    <xf numFmtId="49" fontId="7" fillId="2" borderId="2" xfId="23" applyNumberFormat="1" applyProtection="1">
      <alignment horizontal="center" vertical="top" shrinkToFit="1"/>
    </xf>
    <xf numFmtId="49" fontId="7" fillId="0" borderId="2" xfId="24" applyNumberFormat="1" applyProtection="1">
      <alignment horizontal="center" vertical="top"/>
    </xf>
    <xf numFmtId="0" fontId="7" fillId="0" borderId="2" xfId="25" applyNumberFormat="1" applyProtection="1">
      <alignment horizontal="center" vertical="top"/>
    </xf>
    <xf numFmtId="49" fontId="7" fillId="2" borderId="2" xfId="26" applyNumberFormat="1" applyProtection="1">
      <alignment horizontal="center" vertical="top" wrapText="1"/>
    </xf>
    <xf numFmtId="4" fontId="7" fillId="2" borderId="2" xfId="27" applyNumberFormat="1" applyProtection="1">
      <alignment horizontal="right" vertical="top" shrinkToFit="1"/>
    </xf>
    <xf numFmtId="49" fontId="4" fillId="0" borderId="3" xfId="28" applyNumberFormat="1" applyProtection="1">
      <alignment horizontal="left" vertical="top" wrapText="1"/>
    </xf>
    <xf numFmtId="49" fontId="4" fillId="2" borderId="2" xfId="29" applyNumberFormat="1" applyProtection="1">
      <alignment horizontal="center" vertical="top" shrinkToFit="1"/>
    </xf>
    <xf numFmtId="49" fontId="4" fillId="0" borderId="3" xfId="30" applyNumberFormat="1" applyProtection="1">
      <alignment horizontal="center" vertical="top" wrapText="1"/>
    </xf>
    <xf numFmtId="49" fontId="4" fillId="0" borderId="2" xfId="31" applyNumberFormat="1" applyProtection="1">
      <alignment horizontal="center" vertical="top" wrapText="1"/>
    </xf>
    <xf numFmtId="0" fontId="4" fillId="0" borderId="3" xfId="32" applyNumberFormat="1" applyProtection="1">
      <alignment horizontal="center" vertical="top" wrapText="1"/>
    </xf>
    <xf numFmtId="0" fontId="4" fillId="0" borderId="2" xfId="33" applyNumberFormat="1" applyProtection="1">
      <alignment horizontal="center" vertical="top" wrapText="1"/>
    </xf>
    <xf numFmtId="4" fontId="4" fillId="2" borderId="2" xfId="35" applyNumberFormat="1" applyProtection="1">
      <alignment horizontal="right" vertical="top" shrinkToFit="1"/>
    </xf>
    <xf numFmtId="0" fontId="3" fillId="0" borderId="1" xfId="40" applyNumberFormat="1" applyProtection="1">
      <alignment horizontal="left" vertical="top" wrapText="1"/>
    </xf>
    <xf numFmtId="49" fontId="3" fillId="0" borderId="1" xfId="41" applyNumberFormat="1" applyProtection="1">
      <alignment horizontal="center" vertical="top"/>
    </xf>
    <xf numFmtId="0" fontId="3" fillId="0" borderId="1" xfId="42" applyNumberFormat="1" applyProtection="1">
      <alignment horizontal="center" vertical="top"/>
    </xf>
    <xf numFmtId="0" fontId="13" fillId="2" borderId="1" xfId="8" applyNumberFormat="1" applyFont="1" applyProtection="1">
      <alignment vertical="top"/>
    </xf>
    <xf numFmtId="0" fontId="4" fillId="0" borderId="2" xfId="21" applyNumberFormat="1" applyProtection="1">
      <alignment horizontal="center" vertical="top"/>
    </xf>
    <xf numFmtId="4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wrapText="1"/>
    </xf>
    <xf numFmtId="2" fontId="0" fillId="4" borderId="0" xfId="0" applyNumberFormat="1" applyFill="1" applyAlignment="1">
      <alignment wrapText="1"/>
    </xf>
    <xf numFmtId="2" fontId="0" fillId="4" borderId="0" xfId="0" applyNumberFormat="1" applyFill="1"/>
    <xf numFmtId="49" fontId="4" fillId="0" borderId="5" xfId="28" applyNumberFormat="1" applyFill="1" applyBorder="1" applyProtection="1">
      <alignment horizontal="left" vertical="top" wrapText="1"/>
    </xf>
    <xf numFmtId="0" fontId="2" fillId="0" borderId="1" xfId="43" applyNumberFormat="1" applyProtection="1">
      <alignment horizontal="left" wrapText="1"/>
    </xf>
    <xf numFmtId="0" fontId="2" fillId="0" borderId="1" xfId="43">
      <alignment horizontal="left" wrapText="1"/>
    </xf>
    <xf numFmtId="49" fontId="4" fillId="0" borderId="2" xfId="16" applyNumberFormat="1" applyProtection="1">
      <alignment horizontal="center" vertical="center" wrapText="1"/>
    </xf>
    <xf numFmtId="49" fontId="4" fillId="0" borderId="2" xfId="16">
      <alignment horizontal="center" vertical="center" wrapText="1"/>
    </xf>
    <xf numFmtId="49" fontId="4" fillId="0" borderId="2" xfId="17" applyNumberFormat="1" applyProtection="1">
      <alignment horizontal="center" vertical="center"/>
    </xf>
    <xf numFmtId="49" fontId="4" fillId="0" borderId="2" xfId="17">
      <alignment horizontal="center" vertical="center"/>
    </xf>
    <xf numFmtId="49" fontId="6" fillId="0" borderId="2" xfId="20" applyNumberFormat="1" applyProtection="1">
      <alignment horizontal="center" vertical="center" wrapText="1"/>
    </xf>
    <xf numFmtId="49" fontId="6" fillId="0" borderId="2" xfId="20">
      <alignment horizontal="center" vertical="center" wrapText="1"/>
    </xf>
    <xf numFmtId="0" fontId="4" fillId="0" borderId="2" xfId="21" applyNumberFormat="1" applyProtection="1">
      <alignment horizontal="center" vertical="top"/>
    </xf>
    <xf numFmtId="0" fontId="4" fillId="0" borderId="2" xfId="21">
      <alignment horizontal="center" vertical="top"/>
    </xf>
    <xf numFmtId="49" fontId="4" fillId="2" borderId="2" xfId="18" applyNumberFormat="1" applyProtection="1">
      <alignment horizontal="center" vertical="center" wrapText="1"/>
    </xf>
    <xf numFmtId="49" fontId="4" fillId="2" borderId="2" xfId="18">
      <alignment horizontal="center" vertical="center" wrapText="1"/>
    </xf>
    <xf numFmtId="0" fontId="1" fillId="2" borderId="1" xfId="1" applyNumberFormat="1" applyProtection="1">
      <alignment horizontal="center" vertical="top" wrapText="1"/>
    </xf>
    <xf numFmtId="0" fontId="1" fillId="2" borderId="1" xfId="1">
      <alignment horizontal="center" vertical="top" wrapText="1"/>
    </xf>
    <xf numFmtId="0" fontId="12" fillId="2" borderId="1" xfId="10" applyNumberFormat="1" applyFont="1" applyProtection="1">
      <alignment horizontal="center" vertical="top"/>
    </xf>
    <xf numFmtId="0" fontId="12" fillId="2" borderId="1" xfId="10" applyFont="1">
      <alignment horizontal="center" vertical="top"/>
    </xf>
    <xf numFmtId="0" fontId="3" fillId="2" borderId="1" xfId="11" applyNumberFormat="1" applyProtection="1">
      <alignment horizontal="left" vertical="top"/>
    </xf>
    <xf numFmtId="0" fontId="3" fillId="2" borderId="1" xfId="11">
      <alignment horizontal="left" vertical="top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</cellXfs>
  <cellStyles count="61">
    <cellStyle name="br" xfId="46"/>
    <cellStyle name="col" xfId="45"/>
    <cellStyle name="st59" xfId="43"/>
    <cellStyle name="style0" xfId="47"/>
    <cellStyle name="td" xfId="48"/>
    <cellStyle name="tr" xfId="44"/>
    <cellStyle name="xl21" xfId="49"/>
    <cellStyle name="xl22" xfId="2"/>
    <cellStyle name="xl23" xfId="4"/>
    <cellStyle name="xl24" xfId="16"/>
    <cellStyle name="xl25" xfId="21"/>
    <cellStyle name="xl26" xfId="22"/>
    <cellStyle name="xl27" xfId="28"/>
    <cellStyle name="xl28" xfId="50"/>
    <cellStyle name="xl29" xfId="40"/>
    <cellStyle name="xl30" xfId="51"/>
    <cellStyle name="xl31" xfId="12"/>
    <cellStyle name="xl32" xfId="7"/>
    <cellStyle name="xl33" xfId="23"/>
    <cellStyle name="xl34" xfId="29"/>
    <cellStyle name="xl35" xfId="52"/>
    <cellStyle name="xl36" xfId="53"/>
    <cellStyle name="xl37" xfId="54"/>
    <cellStyle name="xl38" xfId="13"/>
    <cellStyle name="xl39" xfId="11"/>
    <cellStyle name="xl40" xfId="15"/>
    <cellStyle name="xl41" xfId="24"/>
    <cellStyle name="xl42" xfId="30"/>
    <cellStyle name="xl43" xfId="37"/>
    <cellStyle name="xl44" xfId="42"/>
    <cellStyle name="xl45" xfId="55"/>
    <cellStyle name="xl46" xfId="17"/>
    <cellStyle name="xl47" xfId="31"/>
    <cellStyle name="xl48" xfId="26"/>
    <cellStyle name="xl49" xfId="18"/>
    <cellStyle name="xl50" xfId="34"/>
    <cellStyle name="xl51" xfId="41"/>
    <cellStyle name="xl52" xfId="20"/>
    <cellStyle name="xl53" xfId="27"/>
    <cellStyle name="xl54" xfId="35"/>
    <cellStyle name="xl55" xfId="39"/>
    <cellStyle name="xl56" xfId="14"/>
    <cellStyle name="xl57" xfId="56"/>
    <cellStyle name="xl58" xfId="57"/>
    <cellStyle name="xl59" xfId="3"/>
    <cellStyle name="xl60" xfId="36"/>
    <cellStyle name="xl61" xfId="38"/>
    <cellStyle name="xl62" xfId="58"/>
    <cellStyle name="xl63" xfId="5"/>
    <cellStyle name="xl64" xfId="59"/>
    <cellStyle name="xl65" xfId="60"/>
    <cellStyle name="xl66" xfId="6"/>
    <cellStyle name="xl67" xfId="8"/>
    <cellStyle name="xl68" xfId="25"/>
    <cellStyle name="xl69" xfId="32"/>
    <cellStyle name="xl70" xfId="33"/>
    <cellStyle name="xl71" xfId="9"/>
    <cellStyle name="xl72" xfId="1"/>
    <cellStyle name="xl73" xfId="10"/>
    <cellStyle name="xl74" xfId="1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7"/>
  <sheetViews>
    <sheetView showGridLines="0" topLeftCell="A46" zoomScale="85" zoomScaleNormal="85" zoomScaleSheetLayoutView="85" zoomScalePageLayoutView="85" workbookViewId="0">
      <selection activeCell="P20" sqref="P20"/>
    </sheetView>
  </sheetViews>
  <sheetFormatPr defaultRowHeight="15" x14ac:dyDescent="0.25"/>
  <cols>
    <col min="1" max="1" width="34.5703125" style="1" customWidth="1"/>
    <col min="2" max="2" width="5.7109375" style="1" customWidth="1"/>
    <col min="3" max="12" width="9.140625" style="1" hidden="1"/>
    <col min="13" max="13" width="5.85546875" style="1" customWidth="1"/>
    <col min="14" max="14" width="4.42578125" style="1" customWidth="1"/>
    <col min="15" max="15" width="5.28515625" style="1" customWidth="1"/>
    <col min="16" max="34" width="13" style="1" customWidth="1"/>
    <col min="35" max="35" width="9.140625" style="1" hidden="1"/>
    <col min="36" max="36" width="9.42578125" style="1" customWidth="1"/>
    <col min="37" max="16384" width="9.140625" style="1"/>
  </cols>
  <sheetData>
    <row r="1" spans="1:36" ht="13.15" customHeight="1" x14ac:dyDescent="0.25">
      <c r="A1" s="53" t="s">
        <v>123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"/>
      <c r="V1" s="2"/>
      <c r="W1" s="3"/>
      <c r="X1" s="3"/>
      <c r="Y1" s="3"/>
      <c r="Z1" s="3"/>
      <c r="AA1" s="3"/>
      <c r="AB1" s="2"/>
      <c r="AC1" s="3"/>
      <c r="AD1" s="4" t="s">
        <v>0</v>
      </c>
      <c r="AE1" s="2"/>
      <c r="AF1" s="3"/>
      <c r="AG1" s="3"/>
      <c r="AH1" s="3"/>
      <c r="AI1" s="5" t="s">
        <v>1</v>
      </c>
      <c r="AJ1" s="2"/>
    </row>
    <row r="2" spans="1:36" ht="13.15" customHeight="1" x14ac:dyDescent="0.25">
      <c r="A2" s="53" t="s">
        <v>124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2"/>
      <c r="V2" s="2"/>
      <c r="W2" s="3"/>
      <c r="X2" s="3"/>
      <c r="Y2" s="3"/>
      <c r="Z2" s="3"/>
      <c r="AA2" s="3"/>
      <c r="AB2" s="2"/>
      <c r="AC2" s="3"/>
      <c r="AD2" s="4" t="s">
        <v>2</v>
      </c>
      <c r="AE2" s="2"/>
      <c r="AF2" s="3"/>
      <c r="AG2" s="3"/>
      <c r="AH2" s="3"/>
      <c r="AI2" s="2"/>
      <c r="AJ2" s="2"/>
    </row>
    <row r="3" spans="1:36" ht="13.15" customHeight="1" x14ac:dyDescent="0.2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7"/>
      <c r="O3" s="8"/>
      <c r="P3" s="8"/>
      <c r="Q3" s="8"/>
      <c r="R3" s="8"/>
      <c r="S3" s="8"/>
      <c r="T3" s="9"/>
      <c r="U3" s="2"/>
      <c r="V3" s="2"/>
      <c r="W3" s="3"/>
      <c r="X3" s="3"/>
      <c r="Y3" s="3"/>
      <c r="Z3" s="3"/>
      <c r="AA3" s="3"/>
      <c r="AB3" s="2"/>
      <c r="AC3" s="3"/>
      <c r="AD3" s="4" t="s">
        <v>3</v>
      </c>
      <c r="AE3" s="2"/>
      <c r="AF3" s="3"/>
      <c r="AG3" s="3"/>
      <c r="AH3" s="3"/>
      <c r="AI3" s="2"/>
      <c r="AJ3" s="2"/>
    </row>
    <row r="4" spans="1:36" ht="13.15" customHeight="1" x14ac:dyDescent="0.25">
      <c r="A4" s="55" t="s">
        <v>142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2"/>
      <c r="V4" s="2"/>
      <c r="W4" s="3"/>
      <c r="X4" s="3"/>
      <c r="Y4" s="3"/>
      <c r="Z4" s="3"/>
      <c r="AA4" s="3"/>
      <c r="AB4" s="2"/>
      <c r="AC4" s="3"/>
      <c r="AD4" s="4" t="s">
        <v>4</v>
      </c>
      <c r="AE4" s="2"/>
      <c r="AF4" s="3"/>
      <c r="AG4" s="3"/>
      <c r="AH4" s="3"/>
      <c r="AI4" s="2"/>
      <c r="AJ4" s="2"/>
    </row>
    <row r="5" spans="1:36" ht="13.15" customHeight="1" x14ac:dyDescent="0.25">
      <c r="A5" s="10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1"/>
      <c r="O5" s="8"/>
      <c r="P5" s="8"/>
      <c r="Q5" s="8"/>
      <c r="R5" s="9"/>
      <c r="S5" s="9"/>
      <c r="T5" s="8"/>
      <c r="U5" s="2"/>
      <c r="V5" s="2"/>
      <c r="W5" s="3"/>
      <c r="X5" s="3"/>
      <c r="Y5" s="3"/>
      <c r="Z5" s="3"/>
      <c r="AA5" s="3"/>
      <c r="AB5" s="2"/>
      <c r="AC5" s="3"/>
      <c r="AD5" s="4" t="s">
        <v>5</v>
      </c>
      <c r="AE5" s="2"/>
      <c r="AF5" s="3"/>
      <c r="AG5" s="3"/>
      <c r="AH5" s="3"/>
      <c r="AI5" s="2"/>
      <c r="AJ5" s="2"/>
    </row>
    <row r="6" spans="1:36" ht="18" x14ac:dyDescent="0.25">
      <c r="A6" s="10" t="s">
        <v>101</v>
      </c>
      <c r="B6" s="11"/>
      <c r="C6" s="12"/>
      <c r="D6" s="2"/>
      <c r="E6" s="13"/>
      <c r="F6" s="13"/>
      <c r="G6" s="14"/>
      <c r="H6" s="8"/>
      <c r="I6" s="8"/>
      <c r="J6" s="14"/>
      <c r="K6" s="8"/>
      <c r="L6" s="8"/>
      <c r="M6" s="33" t="s">
        <v>138</v>
      </c>
      <c r="N6" s="11"/>
      <c r="O6" s="8"/>
      <c r="P6" s="8"/>
      <c r="Q6" s="8"/>
      <c r="R6" s="9"/>
      <c r="S6" s="9"/>
      <c r="T6" s="8"/>
      <c r="U6" s="2"/>
      <c r="V6" s="2"/>
      <c r="W6" s="3"/>
      <c r="X6" s="3"/>
      <c r="Y6" s="3"/>
      <c r="Z6" s="3"/>
      <c r="AA6" s="3"/>
      <c r="AB6" s="2"/>
      <c r="AC6" s="3"/>
      <c r="AD6" s="4" t="s">
        <v>6</v>
      </c>
      <c r="AE6" s="2"/>
      <c r="AF6" s="3"/>
      <c r="AG6" s="3"/>
      <c r="AH6" s="3"/>
      <c r="AI6" s="2"/>
      <c r="AJ6" s="2"/>
    </row>
    <row r="7" spans="1:36" ht="13.15" customHeight="1" x14ac:dyDescent="0.25">
      <c r="A7" s="57" t="s">
        <v>7</v>
      </c>
      <c r="B7" s="58"/>
      <c r="C7" s="58"/>
      <c r="D7" s="8"/>
      <c r="E7" s="8"/>
      <c r="F7" s="8"/>
      <c r="G7" s="8"/>
      <c r="H7" s="8"/>
      <c r="I7" s="8"/>
      <c r="J7" s="8"/>
      <c r="K7" s="8"/>
      <c r="L7" s="8"/>
      <c r="M7" s="8"/>
      <c r="N7" s="11"/>
      <c r="O7" s="8"/>
      <c r="P7" s="8"/>
      <c r="Q7" s="8"/>
      <c r="R7" s="8"/>
      <c r="S7" s="8"/>
      <c r="T7" s="8"/>
      <c r="U7" s="2"/>
      <c r="V7" s="2"/>
      <c r="W7" s="3"/>
      <c r="X7" s="3"/>
      <c r="Y7" s="3"/>
      <c r="Z7" s="3"/>
      <c r="AA7" s="3"/>
      <c r="AB7" s="2"/>
      <c r="AC7" s="3"/>
      <c r="AD7" s="4" t="s">
        <v>8</v>
      </c>
      <c r="AE7" s="2"/>
      <c r="AF7" s="3"/>
      <c r="AG7" s="3"/>
      <c r="AH7" s="3"/>
      <c r="AI7" s="2"/>
      <c r="AJ7" s="2"/>
    </row>
    <row r="8" spans="1:36" ht="13.15" customHeight="1" x14ac:dyDescent="0.25">
      <c r="A8" s="10"/>
      <c r="B8" s="1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11"/>
      <c r="AI8" s="2"/>
      <c r="AJ8" s="2"/>
    </row>
    <row r="9" spans="1:36" ht="15.2" customHeight="1" x14ac:dyDescent="0.25">
      <c r="A9" s="43" t="s">
        <v>9</v>
      </c>
      <c r="B9" s="43" t="s">
        <v>10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3" t="s">
        <v>11</v>
      </c>
      <c r="N9" s="51" t="s">
        <v>12</v>
      </c>
      <c r="O9" s="52"/>
      <c r="P9" s="43" t="s">
        <v>13</v>
      </c>
      <c r="Q9" s="44"/>
      <c r="R9" s="44"/>
      <c r="S9" s="44"/>
      <c r="T9" s="44"/>
      <c r="U9" s="44"/>
      <c r="V9" s="43" t="s">
        <v>14</v>
      </c>
      <c r="W9" s="44"/>
      <c r="X9" s="44"/>
      <c r="Y9" s="44"/>
      <c r="Z9" s="44"/>
      <c r="AA9" s="44"/>
      <c r="AB9" s="43" t="s">
        <v>15</v>
      </c>
      <c r="AC9" s="44"/>
      <c r="AD9" s="44"/>
      <c r="AE9" s="43" t="s">
        <v>16</v>
      </c>
      <c r="AF9" s="44"/>
      <c r="AG9" s="44"/>
      <c r="AH9" s="43" t="s">
        <v>17</v>
      </c>
      <c r="AI9" s="15"/>
      <c r="AJ9" s="15"/>
    </row>
    <row r="10" spans="1:36" ht="10.15" customHeight="1" x14ac:dyDescent="0.25">
      <c r="A10" s="44"/>
      <c r="B10" s="44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4"/>
      <c r="N10" s="52"/>
      <c r="O10" s="5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15"/>
      <c r="AJ10" s="15"/>
    </row>
    <row r="11" spans="1:36" ht="24" customHeight="1" x14ac:dyDescent="0.25">
      <c r="A11" s="44"/>
      <c r="B11" s="44"/>
      <c r="C11" s="45"/>
      <c r="D11" s="46"/>
      <c r="E11" s="46"/>
      <c r="F11" s="46"/>
      <c r="G11" s="45"/>
      <c r="H11" s="46"/>
      <c r="I11" s="46"/>
      <c r="J11" s="45"/>
      <c r="K11" s="46"/>
      <c r="L11" s="46"/>
      <c r="M11" s="44"/>
      <c r="N11" s="52"/>
      <c r="O11" s="52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15"/>
      <c r="AJ11" s="15"/>
    </row>
    <row r="12" spans="1:36" ht="15.2" customHeight="1" x14ac:dyDescent="0.25">
      <c r="A12" s="44"/>
      <c r="B12" s="44"/>
      <c r="C12" s="45" t="s">
        <v>1</v>
      </c>
      <c r="D12" s="46"/>
      <c r="E12" s="46"/>
      <c r="F12" s="46"/>
      <c r="G12" s="45" t="s">
        <v>1</v>
      </c>
      <c r="H12" s="46"/>
      <c r="I12" s="46"/>
      <c r="J12" s="45" t="s">
        <v>1</v>
      </c>
      <c r="K12" s="46"/>
      <c r="L12" s="46"/>
      <c r="M12" s="44"/>
      <c r="N12" s="52"/>
      <c r="O12" s="52"/>
      <c r="P12" s="43" t="s">
        <v>126</v>
      </c>
      <c r="Q12" s="44"/>
      <c r="R12" s="43" t="s">
        <v>127</v>
      </c>
      <c r="S12" s="43" t="s">
        <v>128</v>
      </c>
      <c r="T12" s="43" t="s">
        <v>18</v>
      </c>
      <c r="U12" s="44"/>
      <c r="V12" s="43" t="s">
        <v>126</v>
      </c>
      <c r="W12" s="44"/>
      <c r="X12" s="43" t="s">
        <v>127</v>
      </c>
      <c r="Y12" s="43" t="s">
        <v>128</v>
      </c>
      <c r="Z12" s="43" t="s">
        <v>18</v>
      </c>
      <c r="AA12" s="44"/>
      <c r="AB12" s="43" t="s">
        <v>130</v>
      </c>
      <c r="AC12" s="43" t="s">
        <v>131</v>
      </c>
      <c r="AD12" s="43" t="s">
        <v>132</v>
      </c>
      <c r="AE12" s="43" t="s">
        <v>130</v>
      </c>
      <c r="AF12" s="43" t="s">
        <v>131</v>
      </c>
      <c r="AG12" s="43" t="s">
        <v>132</v>
      </c>
      <c r="AH12" s="44"/>
      <c r="AI12" s="15"/>
      <c r="AJ12" s="15"/>
    </row>
    <row r="13" spans="1:36" ht="15.2" customHeight="1" x14ac:dyDescent="0.25">
      <c r="A13" s="44"/>
      <c r="B13" s="44"/>
      <c r="C13" s="43"/>
      <c r="D13" s="43"/>
      <c r="E13" s="43"/>
      <c r="F13" s="43" t="s">
        <v>1</v>
      </c>
      <c r="G13" s="43"/>
      <c r="H13" s="43"/>
      <c r="I13" s="43"/>
      <c r="J13" s="43"/>
      <c r="K13" s="43"/>
      <c r="L13" s="43"/>
      <c r="M13" s="44"/>
      <c r="N13" s="51" t="s">
        <v>19</v>
      </c>
      <c r="O13" s="51" t="s">
        <v>20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15"/>
      <c r="AJ13" s="15"/>
    </row>
    <row r="14" spans="1:36" ht="15.2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52"/>
      <c r="O14" s="52"/>
      <c r="P14" s="47" t="s">
        <v>21</v>
      </c>
      <c r="Q14" s="47" t="s">
        <v>22</v>
      </c>
      <c r="R14" s="44"/>
      <c r="S14" s="44"/>
      <c r="T14" s="47" t="s">
        <v>23</v>
      </c>
      <c r="U14" s="47" t="s">
        <v>129</v>
      </c>
      <c r="V14" s="47" t="s">
        <v>21</v>
      </c>
      <c r="W14" s="47" t="s">
        <v>22</v>
      </c>
      <c r="X14" s="44"/>
      <c r="Y14" s="44"/>
      <c r="Z14" s="47" t="s">
        <v>23</v>
      </c>
      <c r="AA14" s="47" t="s">
        <v>129</v>
      </c>
      <c r="AB14" s="44"/>
      <c r="AC14" s="44"/>
      <c r="AD14" s="44"/>
      <c r="AE14" s="44"/>
      <c r="AF14" s="44"/>
      <c r="AG14" s="44"/>
      <c r="AH14" s="44"/>
      <c r="AI14" s="15"/>
      <c r="AJ14" s="15"/>
    </row>
    <row r="15" spans="1:36" ht="10.1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52"/>
      <c r="O15" s="52"/>
      <c r="P15" s="48"/>
      <c r="Q15" s="48"/>
      <c r="R15" s="44"/>
      <c r="S15" s="44"/>
      <c r="T15" s="48"/>
      <c r="U15" s="48"/>
      <c r="V15" s="48"/>
      <c r="W15" s="48"/>
      <c r="X15" s="44"/>
      <c r="Y15" s="44"/>
      <c r="Z15" s="48"/>
      <c r="AA15" s="48"/>
      <c r="AB15" s="44"/>
      <c r="AC15" s="44"/>
      <c r="AD15" s="44"/>
      <c r="AE15" s="44"/>
      <c r="AF15" s="44"/>
      <c r="AG15" s="44"/>
      <c r="AH15" s="44"/>
      <c r="AI15" s="15"/>
      <c r="AJ15" s="15"/>
    </row>
    <row r="16" spans="1:36" ht="10.1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52"/>
      <c r="O16" s="52"/>
      <c r="P16" s="48"/>
      <c r="Q16" s="48"/>
      <c r="R16" s="44"/>
      <c r="S16" s="44"/>
      <c r="T16" s="48"/>
      <c r="U16" s="48"/>
      <c r="V16" s="48"/>
      <c r="W16" s="48"/>
      <c r="X16" s="44"/>
      <c r="Y16" s="44"/>
      <c r="Z16" s="48"/>
      <c r="AA16" s="48"/>
      <c r="AB16" s="44"/>
      <c r="AC16" s="44"/>
      <c r="AD16" s="44"/>
      <c r="AE16" s="44"/>
      <c r="AF16" s="44"/>
      <c r="AG16" s="44"/>
      <c r="AH16" s="44"/>
      <c r="AI16" s="15"/>
      <c r="AJ16" s="15"/>
    </row>
    <row r="17" spans="1:36" ht="10.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52"/>
      <c r="O17" s="52"/>
      <c r="P17" s="48"/>
      <c r="Q17" s="48"/>
      <c r="R17" s="44"/>
      <c r="S17" s="44"/>
      <c r="T17" s="48"/>
      <c r="U17" s="48"/>
      <c r="V17" s="48"/>
      <c r="W17" s="48"/>
      <c r="X17" s="44"/>
      <c r="Y17" s="44"/>
      <c r="Z17" s="48"/>
      <c r="AA17" s="48"/>
      <c r="AB17" s="44"/>
      <c r="AC17" s="44"/>
      <c r="AD17" s="44"/>
      <c r="AE17" s="44"/>
      <c r="AF17" s="44"/>
      <c r="AG17" s="44"/>
      <c r="AH17" s="44"/>
      <c r="AI17" s="15"/>
      <c r="AJ17" s="15"/>
    </row>
    <row r="18" spans="1:36" ht="10.1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52"/>
      <c r="O18" s="52"/>
      <c r="P18" s="48"/>
      <c r="Q18" s="48"/>
      <c r="R18" s="44"/>
      <c r="S18" s="44"/>
      <c r="T18" s="48"/>
      <c r="U18" s="48"/>
      <c r="V18" s="48"/>
      <c r="W18" s="48"/>
      <c r="X18" s="44"/>
      <c r="Y18" s="44"/>
      <c r="Z18" s="48"/>
      <c r="AA18" s="48"/>
      <c r="AB18" s="44"/>
      <c r="AC18" s="44"/>
      <c r="AD18" s="44"/>
      <c r="AE18" s="44"/>
      <c r="AF18" s="44"/>
      <c r="AG18" s="44"/>
      <c r="AH18" s="44"/>
      <c r="AI18" s="15"/>
      <c r="AJ18" s="15"/>
    </row>
    <row r="19" spans="1:36" ht="10.5" customHeight="1" x14ac:dyDescent="0.25">
      <c r="A19" s="16">
        <v>1</v>
      </c>
      <c r="B19" s="16">
        <v>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ca="1">INDIRECT("R[0]C[-4]",FALSE)+1</f>
        <v>1</v>
      </c>
      <c r="N19" s="49">
        <f ca="1">INDIRECT("R[0]C[-1]",FALSE)+1</f>
        <v>2</v>
      </c>
      <c r="O19" s="50"/>
      <c r="P19" s="16">
        <f ca="1">INDIRECT("R[0]C[-2]",FALSE)+1</f>
        <v>3</v>
      </c>
      <c r="Q19" s="16">
        <f t="shared" ref="Q19:AH19" ca="1" si="0">INDIRECT("R[0]C[-1]",FALSE)+1</f>
        <v>4</v>
      </c>
      <c r="R19" s="16">
        <f t="shared" ca="1" si="0"/>
        <v>5</v>
      </c>
      <c r="S19" s="16">
        <f t="shared" ca="1" si="0"/>
        <v>6</v>
      </c>
      <c r="T19" s="16">
        <f t="shared" ca="1" si="0"/>
        <v>7</v>
      </c>
      <c r="U19" s="16">
        <f t="shared" ca="1" si="0"/>
        <v>8</v>
      </c>
      <c r="V19" s="16">
        <f t="shared" ca="1" si="0"/>
        <v>9</v>
      </c>
      <c r="W19" s="16">
        <f t="shared" ca="1" si="0"/>
        <v>10</v>
      </c>
      <c r="X19" s="16">
        <f t="shared" ca="1" si="0"/>
        <v>11</v>
      </c>
      <c r="Y19" s="16">
        <f t="shared" ca="1" si="0"/>
        <v>12</v>
      </c>
      <c r="Z19" s="16">
        <f t="shared" ca="1" si="0"/>
        <v>13</v>
      </c>
      <c r="AA19" s="16">
        <f t="shared" ca="1" si="0"/>
        <v>14</v>
      </c>
      <c r="AB19" s="16">
        <f t="shared" ca="1" si="0"/>
        <v>15</v>
      </c>
      <c r="AC19" s="16">
        <f t="shared" ca="1" si="0"/>
        <v>16</v>
      </c>
      <c r="AD19" s="16">
        <f t="shared" ca="1" si="0"/>
        <v>17</v>
      </c>
      <c r="AE19" s="16">
        <f t="shared" ca="1" si="0"/>
        <v>18</v>
      </c>
      <c r="AF19" s="16">
        <f t="shared" ca="1" si="0"/>
        <v>19</v>
      </c>
      <c r="AG19" s="16">
        <f t="shared" ca="1" si="0"/>
        <v>20</v>
      </c>
      <c r="AH19" s="16">
        <f t="shared" ca="1" si="0"/>
        <v>21</v>
      </c>
      <c r="AI19" s="2"/>
      <c r="AJ19" s="2"/>
    </row>
    <row r="20" spans="1:36" ht="52.5" x14ac:dyDescent="0.25">
      <c r="A20" s="17" t="s">
        <v>35</v>
      </c>
      <c r="B20" s="18" t="s">
        <v>36</v>
      </c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21" t="s">
        <v>24</v>
      </c>
      <c r="N20" s="19" t="s">
        <v>24</v>
      </c>
      <c r="O20" s="19" t="s">
        <v>24</v>
      </c>
      <c r="P20" s="22">
        <f>P21+P32+P38+P41+P44</f>
        <v>18853623.350000001</v>
      </c>
      <c r="Q20" s="22">
        <f t="shared" ref="Q20:AG20" si="1">Q21+Q32+Q38+Q41+Q44</f>
        <v>15510305.709999999</v>
      </c>
      <c r="R20" s="22">
        <f t="shared" si="1"/>
        <v>5400014.1400000006</v>
      </c>
      <c r="S20" s="22">
        <f t="shared" si="1"/>
        <v>1814988</v>
      </c>
      <c r="T20" s="22">
        <f t="shared" si="1"/>
        <v>1721500</v>
      </c>
      <c r="U20" s="22">
        <f t="shared" si="1"/>
        <v>1721500</v>
      </c>
      <c r="V20" s="22">
        <f>V21+V32+V38+V41+V44</f>
        <v>18853623.350000001</v>
      </c>
      <c r="W20" s="22">
        <f t="shared" si="1"/>
        <v>15510305.709999999</v>
      </c>
      <c r="X20" s="22">
        <f t="shared" si="1"/>
        <v>5400014.1400000006</v>
      </c>
      <c r="Y20" s="22">
        <f t="shared" si="1"/>
        <v>1814988</v>
      </c>
      <c r="Z20" s="22">
        <f t="shared" si="1"/>
        <v>1721500</v>
      </c>
      <c r="AA20" s="22">
        <f t="shared" si="1"/>
        <v>1721500</v>
      </c>
      <c r="AB20" s="22">
        <f t="shared" si="1"/>
        <v>15510305.709999999</v>
      </c>
      <c r="AC20" s="22">
        <f t="shared" si="1"/>
        <v>5400014.1400000006</v>
      </c>
      <c r="AD20" s="22">
        <f t="shared" si="1"/>
        <v>1814988</v>
      </c>
      <c r="AE20" s="22">
        <f t="shared" si="1"/>
        <v>15510305.709999999</v>
      </c>
      <c r="AF20" s="22">
        <f t="shared" si="1"/>
        <v>5400014.1400000006</v>
      </c>
      <c r="AG20" s="22">
        <f t="shared" si="1"/>
        <v>1814988</v>
      </c>
      <c r="AH20" s="22"/>
      <c r="AI20" s="2"/>
      <c r="AJ20" s="2"/>
    </row>
    <row r="21" spans="1:36" ht="63" x14ac:dyDescent="0.25">
      <c r="A21" s="17" t="s">
        <v>37</v>
      </c>
      <c r="B21" s="18" t="s">
        <v>38</v>
      </c>
      <c r="C21" s="19"/>
      <c r="D21" s="19"/>
      <c r="E21" s="19"/>
      <c r="F21" s="19"/>
      <c r="G21" s="19"/>
      <c r="H21" s="19"/>
      <c r="I21" s="19"/>
      <c r="J21" s="20"/>
      <c r="K21" s="20"/>
      <c r="L21" s="20"/>
      <c r="M21" s="21" t="s">
        <v>24</v>
      </c>
      <c r="N21" s="19" t="s">
        <v>24</v>
      </c>
      <c r="O21" s="19" t="s">
        <v>24</v>
      </c>
      <c r="P21" s="22">
        <f>P22+P26+P29</f>
        <v>459510.83999999997</v>
      </c>
      <c r="Q21" s="22">
        <f t="shared" ref="Q21:AG21" si="2">Q22+Q26+Q29</f>
        <v>459510.83999999997</v>
      </c>
      <c r="R21" s="22">
        <f t="shared" si="2"/>
        <v>293000</v>
      </c>
      <c r="S21" s="22">
        <f t="shared" si="2"/>
        <v>57000</v>
      </c>
      <c r="T21" s="22">
        <f t="shared" si="2"/>
        <v>56000</v>
      </c>
      <c r="U21" s="22">
        <f t="shared" si="2"/>
        <v>56000</v>
      </c>
      <c r="V21" s="22">
        <f>V22+V26+V29</f>
        <v>459510.83999999997</v>
      </c>
      <c r="W21" s="22">
        <f t="shared" si="2"/>
        <v>459510.83999999997</v>
      </c>
      <c r="X21" s="22">
        <f t="shared" si="2"/>
        <v>293000</v>
      </c>
      <c r="Y21" s="22">
        <f t="shared" si="2"/>
        <v>57000</v>
      </c>
      <c r="Z21" s="22">
        <f t="shared" si="2"/>
        <v>56000</v>
      </c>
      <c r="AA21" s="22">
        <f t="shared" si="2"/>
        <v>56000</v>
      </c>
      <c r="AB21" s="22">
        <f t="shared" si="2"/>
        <v>459510.83999999997</v>
      </c>
      <c r="AC21" s="22">
        <f t="shared" si="2"/>
        <v>293000</v>
      </c>
      <c r="AD21" s="22">
        <f t="shared" si="2"/>
        <v>57000</v>
      </c>
      <c r="AE21" s="22">
        <f t="shared" si="2"/>
        <v>459510.83999999997</v>
      </c>
      <c r="AF21" s="22">
        <f t="shared" si="2"/>
        <v>293000</v>
      </c>
      <c r="AG21" s="22">
        <f t="shared" si="2"/>
        <v>57000</v>
      </c>
      <c r="AH21" s="22"/>
      <c r="AI21" s="2"/>
      <c r="AJ21" s="2"/>
    </row>
    <row r="22" spans="1:36" ht="63" x14ac:dyDescent="0.25">
      <c r="A22" s="17" t="s">
        <v>39</v>
      </c>
      <c r="B22" s="18" t="s">
        <v>40</v>
      </c>
      <c r="C22" s="19"/>
      <c r="D22" s="19"/>
      <c r="E22" s="19"/>
      <c r="F22" s="19"/>
      <c r="G22" s="19"/>
      <c r="H22" s="19"/>
      <c r="I22" s="19"/>
      <c r="J22" s="20"/>
      <c r="K22" s="20"/>
      <c r="L22" s="20"/>
      <c r="M22" s="21" t="s">
        <v>24</v>
      </c>
      <c r="N22" s="19" t="s">
        <v>24</v>
      </c>
      <c r="O22" s="19" t="s">
        <v>24</v>
      </c>
      <c r="P22" s="22">
        <f>P23+P24+P25</f>
        <v>60396.84</v>
      </c>
      <c r="Q22" s="22">
        <f t="shared" ref="Q22:AG22" si="3">Q23+Q24+Q25</f>
        <v>60396.84</v>
      </c>
      <c r="R22" s="22">
        <f t="shared" si="3"/>
        <v>71000</v>
      </c>
      <c r="S22" s="22">
        <f t="shared" si="3"/>
        <v>56000</v>
      </c>
      <c r="T22" s="22">
        <f t="shared" si="3"/>
        <v>55000</v>
      </c>
      <c r="U22" s="22">
        <f t="shared" si="3"/>
        <v>55000</v>
      </c>
      <c r="V22" s="22">
        <f>V23+V24+V25</f>
        <v>60396.84</v>
      </c>
      <c r="W22" s="22">
        <f t="shared" si="3"/>
        <v>60396.84</v>
      </c>
      <c r="X22" s="22">
        <f t="shared" si="3"/>
        <v>71000</v>
      </c>
      <c r="Y22" s="22">
        <f t="shared" si="3"/>
        <v>56000</v>
      </c>
      <c r="Z22" s="22">
        <f t="shared" si="3"/>
        <v>55000</v>
      </c>
      <c r="AA22" s="22">
        <f t="shared" si="3"/>
        <v>55000</v>
      </c>
      <c r="AB22" s="22">
        <f t="shared" si="3"/>
        <v>60396.84</v>
      </c>
      <c r="AC22" s="22">
        <f t="shared" si="3"/>
        <v>71000</v>
      </c>
      <c r="AD22" s="22">
        <f t="shared" si="3"/>
        <v>56000</v>
      </c>
      <c r="AE22" s="22">
        <f t="shared" si="3"/>
        <v>60396.84</v>
      </c>
      <c r="AF22" s="22">
        <f t="shared" si="3"/>
        <v>71000</v>
      </c>
      <c r="AG22" s="22">
        <f t="shared" si="3"/>
        <v>56000</v>
      </c>
      <c r="AH22" s="22"/>
      <c r="AI22" s="2"/>
      <c r="AJ22" s="2"/>
    </row>
    <row r="23" spans="1:36" ht="33.75" x14ac:dyDescent="0.25">
      <c r="A23" s="23" t="s">
        <v>41</v>
      </c>
      <c r="B23" s="24" t="s">
        <v>42</v>
      </c>
      <c r="C23" s="25"/>
      <c r="D23" s="25"/>
      <c r="E23" s="25"/>
      <c r="F23" s="25"/>
      <c r="G23" s="25"/>
      <c r="H23" s="25"/>
      <c r="I23" s="26"/>
      <c r="J23" s="27"/>
      <c r="K23" s="27"/>
      <c r="L23" s="28"/>
      <c r="M23" s="24" t="s">
        <v>25</v>
      </c>
      <c r="P23" s="29">
        <v>45396.84</v>
      </c>
      <c r="Q23" s="29">
        <f>P23</f>
        <v>45396.84</v>
      </c>
      <c r="R23" s="29">
        <f>'разбивка по код.полн.'!F15</f>
        <v>55000</v>
      </c>
      <c r="S23" s="29">
        <f>'разбивка по код.полн.'!G15</f>
        <v>55000</v>
      </c>
      <c r="T23" s="29">
        <f>'разбивка по код.полн.'!H15</f>
        <v>55000</v>
      </c>
      <c r="U23" s="29">
        <f>'разбивка по код.полн.'!I15</f>
        <v>55000</v>
      </c>
      <c r="V23" s="29">
        <v>45396.84</v>
      </c>
      <c r="W23" s="29">
        <f>V23</f>
        <v>45396.84</v>
      </c>
      <c r="X23" s="29">
        <f t="shared" ref="X23:Z25" si="4">R23</f>
        <v>55000</v>
      </c>
      <c r="Y23" s="29">
        <f t="shared" si="4"/>
        <v>55000</v>
      </c>
      <c r="Z23" s="29">
        <f t="shared" si="4"/>
        <v>55000</v>
      </c>
      <c r="AA23" s="29">
        <f>Z23</f>
        <v>55000</v>
      </c>
      <c r="AB23" s="29">
        <f t="shared" ref="AB23:AD25" si="5">W23</f>
        <v>45396.84</v>
      </c>
      <c r="AC23" s="29">
        <f t="shared" si="5"/>
        <v>55000</v>
      </c>
      <c r="AD23" s="29">
        <f t="shared" si="5"/>
        <v>55000</v>
      </c>
      <c r="AE23" s="29">
        <f t="shared" ref="AE23:AG25" si="6">AB23</f>
        <v>45396.84</v>
      </c>
      <c r="AF23" s="29">
        <f t="shared" si="6"/>
        <v>55000</v>
      </c>
      <c r="AG23" s="29">
        <f t="shared" si="6"/>
        <v>55000</v>
      </c>
      <c r="AI23" s="2"/>
      <c r="AJ23" s="2"/>
    </row>
    <row r="24" spans="1:36" ht="33.75" x14ac:dyDescent="0.25">
      <c r="A24" s="23" t="s">
        <v>43</v>
      </c>
      <c r="B24" s="24" t="s">
        <v>44</v>
      </c>
      <c r="C24" s="25"/>
      <c r="D24" s="25"/>
      <c r="E24" s="25"/>
      <c r="F24" s="25"/>
      <c r="G24" s="25"/>
      <c r="H24" s="25"/>
      <c r="I24" s="26"/>
      <c r="J24" s="27"/>
      <c r="K24" s="27"/>
      <c r="L24" s="28"/>
      <c r="M24" s="24" t="s">
        <v>27</v>
      </c>
      <c r="P24" s="29">
        <v>0</v>
      </c>
      <c r="Q24" s="29">
        <f>P24</f>
        <v>0</v>
      </c>
      <c r="R24" s="29">
        <v>1000</v>
      </c>
      <c r="S24" s="29">
        <f>'разбивка по код.полн.'!G16</f>
        <v>1000</v>
      </c>
      <c r="T24" s="29">
        <f>'разбивка по код.полн.'!H16</f>
        <v>0</v>
      </c>
      <c r="U24" s="29">
        <f>'разбивка по код.полн.'!I16</f>
        <v>0</v>
      </c>
      <c r="V24" s="29">
        <f>'разбивка по код.полн.'!E16</f>
        <v>0</v>
      </c>
      <c r="W24" s="29">
        <f>V24</f>
        <v>0</v>
      </c>
      <c r="X24" s="29">
        <f t="shared" si="4"/>
        <v>1000</v>
      </c>
      <c r="Y24" s="29">
        <f t="shared" si="4"/>
        <v>1000</v>
      </c>
      <c r="Z24" s="29">
        <f t="shared" si="4"/>
        <v>0</v>
      </c>
      <c r="AA24" s="29">
        <f>Z24</f>
        <v>0</v>
      </c>
      <c r="AB24" s="29">
        <f t="shared" si="5"/>
        <v>0</v>
      </c>
      <c r="AC24" s="29">
        <f t="shared" si="5"/>
        <v>1000</v>
      </c>
      <c r="AD24" s="29">
        <f t="shared" si="5"/>
        <v>1000</v>
      </c>
      <c r="AE24" s="29">
        <f t="shared" si="6"/>
        <v>0</v>
      </c>
      <c r="AF24" s="29">
        <f t="shared" si="6"/>
        <v>1000</v>
      </c>
      <c r="AG24" s="29">
        <f t="shared" si="6"/>
        <v>1000</v>
      </c>
      <c r="AI24" s="2"/>
      <c r="AJ24" s="2"/>
    </row>
    <row r="25" spans="1:36" ht="33.75" x14ac:dyDescent="0.25">
      <c r="A25" s="23" t="s">
        <v>45</v>
      </c>
      <c r="B25" s="24" t="s">
        <v>46</v>
      </c>
      <c r="C25" s="25"/>
      <c r="D25" s="25"/>
      <c r="E25" s="25"/>
      <c r="F25" s="25"/>
      <c r="G25" s="25"/>
      <c r="H25" s="25"/>
      <c r="I25" s="26"/>
      <c r="J25" s="27"/>
      <c r="K25" s="27"/>
      <c r="L25" s="28"/>
      <c r="M25" s="24" t="s">
        <v>28</v>
      </c>
      <c r="P25" s="29">
        <v>15000</v>
      </c>
      <c r="Q25" s="29">
        <f>P25</f>
        <v>15000</v>
      </c>
      <c r="R25" s="29">
        <f>'разбивка по код.полн.'!F17</f>
        <v>15000</v>
      </c>
      <c r="S25" s="29">
        <f>'разбивка по код.полн.'!G17</f>
        <v>0</v>
      </c>
      <c r="T25" s="29">
        <f>'разбивка по код.полн.'!H17</f>
        <v>0</v>
      </c>
      <c r="U25" s="29">
        <f>'разбивка по код.полн.'!I17</f>
        <v>0</v>
      </c>
      <c r="V25" s="29">
        <f>'разбивка по код.полн.'!E17</f>
        <v>15000</v>
      </c>
      <c r="W25" s="29">
        <f>V25</f>
        <v>15000</v>
      </c>
      <c r="X25" s="29">
        <f t="shared" si="4"/>
        <v>15000</v>
      </c>
      <c r="Y25" s="29">
        <f t="shared" si="4"/>
        <v>0</v>
      </c>
      <c r="Z25" s="29">
        <f t="shared" si="4"/>
        <v>0</v>
      </c>
      <c r="AA25" s="29">
        <f>Z25</f>
        <v>0</v>
      </c>
      <c r="AB25" s="29">
        <f t="shared" si="5"/>
        <v>15000</v>
      </c>
      <c r="AC25" s="29">
        <f t="shared" si="5"/>
        <v>15000</v>
      </c>
      <c r="AD25" s="29">
        <f t="shared" si="5"/>
        <v>0</v>
      </c>
      <c r="AE25" s="29">
        <f t="shared" si="6"/>
        <v>15000</v>
      </c>
      <c r="AF25" s="29">
        <f t="shared" si="6"/>
        <v>15000</v>
      </c>
      <c r="AG25" s="29">
        <f t="shared" si="6"/>
        <v>0</v>
      </c>
      <c r="AI25" s="2"/>
      <c r="AJ25" s="2"/>
    </row>
    <row r="26" spans="1:36" ht="105" x14ac:dyDescent="0.25">
      <c r="A26" s="17" t="s">
        <v>47</v>
      </c>
      <c r="B26" s="18" t="s">
        <v>48</v>
      </c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1" t="s">
        <v>24</v>
      </c>
      <c r="N26" s="19" t="s">
        <v>24</v>
      </c>
      <c r="O26" s="19" t="s">
        <v>24</v>
      </c>
      <c r="P26" s="22">
        <f>P27+P28</f>
        <v>113920</v>
      </c>
      <c r="Q26" s="22">
        <f t="shared" ref="Q26:AG26" si="7">Q27+Q28</f>
        <v>113920</v>
      </c>
      <c r="R26" s="22">
        <f t="shared" si="7"/>
        <v>122000</v>
      </c>
      <c r="S26" s="22">
        <f t="shared" si="7"/>
        <v>0</v>
      </c>
      <c r="T26" s="22">
        <f t="shared" si="7"/>
        <v>1000</v>
      </c>
      <c r="U26" s="22">
        <f t="shared" si="7"/>
        <v>1000</v>
      </c>
      <c r="V26" s="22">
        <f>V27+V28</f>
        <v>113920</v>
      </c>
      <c r="W26" s="22">
        <f t="shared" si="7"/>
        <v>113920</v>
      </c>
      <c r="X26" s="22">
        <f t="shared" si="7"/>
        <v>122000</v>
      </c>
      <c r="Y26" s="22">
        <f t="shared" si="7"/>
        <v>0</v>
      </c>
      <c r="Z26" s="22">
        <f t="shared" si="7"/>
        <v>1000</v>
      </c>
      <c r="AA26" s="22">
        <f t="shared" si="7"/>
        <v>1000</v>
      </c>
      <c r="AB26" s="22">
        <f t="shared" si="7"/>
        <v>113920</v>
      </c>
      <c r="AC26" s="22">
        <f t="shared" si="7"/>
        <v>122000</v>
      </c>
      <c r="AD26" s="22">
        <f t="shared" si="7"/>
        <v>0</v>
      </c>
      <c r="AE26" s="22">
        <f t="shared" si="7"/>
        <v>113920</v>
      </c>
      <c r="AF26" s="22">
        <f t="shared" si="7"/>
        <v>122000</v>
      </c>
      <c r="AG26" s="22">
        <f t="shared" si="7"/>
        <v>0</v>
      </c>
      <c r="AH26" s="22"/>
      <c r="AI26" s="2"/>
      <c r="AJ26" s="2"/>
    </row>
    <row r="27" spans="1:36" ht="22.5" x14ac:dyDescent="0.25">
      <c r="A27" s="23" t="s">
        <v>49</v>
      </c>
      <c r="B27" s="24" t="s">
        <v>50</v>
      </c>
      <c r="C27" s="25"/>
      <c r="D27" s="25"/>
      <c r="E27" s="25"/>
      <c r="F27" s="25"/>
      <c r="G27" s="25"/>
      <c r="H27" s="25"/>
      <c r="I27" s="26"/>
      <c r="J27" s="27"/>
      <c r="K27" s="27"/>
      <c r="L27" s="28"/>
      <c r="M27" s="24" t="s">
        <v>29</v>
      </c>
      <c r="P27" s="29">
        <f>'разбивка по код.полн.'!E19</f>
        <v>0</v>
      </c>
      <c r="Q27" s="29">
        <f>P27</f>
        <v>0</v>
      </c>
      <c r="R27" s="29">
        <f>'разбивка по код.полн.'!F19</f>
        <v>0</v>
      </c>
      <c r="S27" s="29">
        <f>'разбивка по код.полн.'!G19</f>
        <v>0</v>
      </c>
      <c r="T27" s="29">
        <f>'разбивка по код.полн.'!H19</f>
        <v>0</v>
      </c>
      <c r="U27" s="29">
        <f>'разбивка по код.полн.'!I19</f>
        <v>0</v>
      </c>
      <c r="V27" s="29">
        <f>'разбивка по код.полн.'!E19</f>
        <v>0</v>
      </c>
      <c r="W27" s="29">
        <f>V27</f>
        <v>0</v>
      </c>
      <c r="X27" s="29">
        <f t="shared" ref="X27:Z28" si="8">R27</f>
        <v>0</v>
      </c>
      <c r="Y27" s="29">
        <f t="shared" si="8"/>
        <v>0</v>
      </c>
      <c r="Z27" s="29">
        <f t="shared" si="8"/>
        <v>0</v>
      </c>
      <c r="AA27" s="29">
        <f>Z27</f>
        <v>0</v>
      </c>
      <c r="AB27" s="29">
        <f t="shared" ref="AB27:AD28" si="9">W27</f>
        <v>0</v>
      </c>
      <c r="AC27" s="29">
        <f t="shared" si="9"/>
        <v>0</v>
      </c>
      <c r="AD27" s="29">
        <f t="shared" si="9"/>
        <v>0</v>
      </c>
      <c r="AE27" s="29">
        <f t="shared" ref="AE27:AG28" si="10">AB27</f>
        <v>0</v>
      </c>
      <c r="AF27" s="29">
        <f t="shared" si="10"/>
        <v>0</v>
      </c>
      <c r="AG27" s="29">
        <f t="shared" si="10"/>
        <v>0</v>
      </c>
      <c r="AI27" s="2"/>
      <c r="AJ27" s="2"/>
    </row>
    <row r="28" spans="1:36" ht="67.5" x14ac:dyDescent="0.25">
      <c r="A28" s="23" t="s">
        <v>51</v>
      </c>
      <c r="B28" s="24" t="s">
        <v>52</v>
      </c>
      <c r="C28" s="25"/>
      <c r="D28" s="25"/>
      <c r="E28" s="25"/>
      <c r="F28" s="25"/>
      <c r="G28" s="25"/>
      <c r="H28" s="25"/>
      <c r="I28" s="26"/>
      <c r="J28" s="27"/>
      <c r="K28" s="27"/>
      <c r="L28" s="28"/>
      <c r="M28" s="24" t="s">
        <v>30</v>
      </c>
      <c r="P28" s="29">
        <v>113920</v>
      </c>
      <c r="Q28" s="29">
        <f>P28</f>
        <v>113920</v>
      </c>
      <c r="R28" s="29">
        <f>'разбивка по код.полн.'!F20</f>
        <v>122000</v>
      </c>
      <c r="S28" s="29">
        <f>'разбивка по код.полн.'!G20</f>
        <v>0</v>
      </c>
      <c r="T28" s="29">
        <f>'разбивка по код.полн.'!H20</f>
        <v>1000</v>
      </c>
      <c r="U28" s="29">
        <f>'разбивка по код.полн.'!I18</f>
        <v>1000</v>
      </c>
      <c r="V28" s="29">
        <v>113920</v>
      </c>
      <c r="W28" s="29">
        <f>V28</f>
        <v>113920</v>
      </c>
      <c r="X28" s="29">
        <f t="shared" si="8"/>
        <v>122000</v>
      </c>
      <c r="Y28" s="29">
        <f t="shared" si="8"/>
        <v>0</v>
      </c>
      <c r="Z28" s="29">
        <f t="shared" si="8"/>
        <v>1000</v>
      </c>
      <c r="AA28" s="29">
        <f>Z28</f>
        <v>1000</v>
      </c>
      <c r="AB28" s="29">
        <f t="shared" si="9"/>
        <v>113920</v>
      </c>
      <c r="AC28" s="29">
        <f t="shared" si="9"/>
        <v>122000</v>
      </c>
      <c r="AD28" s="29">
        <f t="shared" si="9"/>
        <v>0</v>
      </c>
      <c r="AE28" s="29">
        <f t="shared" si="10"/>
        <v>113920</v>
      </c>
      <c r="AF28" s="29">
        <f t="shared" si="10"/>
        <v>122000</v>
      </c>
      <c r="AG28" s="29">
        <f t="shared" si="10"/>
        <v>0</v>
      </c>
      <c r="AI28" s="2"/>
      <c r="AJ28" s="2"/>
    </row>
    <row r="29" spans="1:36" ht="73.5" x14ac:dyDescent="0.25">
      <c r="A29" s="17" t="s">
        <v>53</v>
      </c>
      <c r="B29" s="18" t="s">
        <v>54</v>
      </c>
      <c r="C29" s="19"/>
      <c r="D29" s="19"/>
      <c r="E29" s="19"/>
      <c r="F29" s="19"/>
      <c r="G29" s="19"/>
      <c r="H29" s="19"/>
      <c r="I29" s="19"/>
      <c r="J29" s="20"/>
      <c r="K29" s="20"/>
      <c r="L29" s="20"/>
      <c r="M29" s="21" t="s">
        <v>24</v>
      </c>
      <c r="N29" s="19" t="s">
        <v>24</v>
      </c>
      <c r="O29" s="19" t="s">
        <v>24</v>
      </c>
      <c r="P29" s="22">
        <f>P30+P31</f>
        <v>285194</v>
      </c>
      <c r="Q29" s="22">
        <f t="shared" ref="Q29:AG29" si="11">Q30+Q31</f>
        <v>285194</v>
      </c>
      <c r="R29" s="22">
        <f t="shared" si="11"/>
        <v>100000</v>
      </c>
      <c r="S29" s="22">
        <f t="shared" si="11"/>
        <v>1000</v>
      </c>
      <c r="T29" s="22">
        <f t="shared" si="11"/>
        <v>0</v>
      </c>
      <c r="U29" s="22">
        <f t="shared" si="11"/>
        <v>0</v>
      </c>
      <c r="V29" s="22">
        <f>V30+V31</f>
        <v>285194</v>
      </c>
      <c r="W29" s="22">
        <f t="shared" si="11"/>
        <v>285194</v>
      </c>
      <c r="X29" s="22">
        <f t="shared" si="11"/>
        <v>100000</v>
      </c>
      <c r="Y29" s="22">
        <f t="shared" si="11"/>
        <v>1000</v>
      </c>
      <c r="Z29" s="22">
        <f t="shared" si="11"/>
        <v>0</v>
      </c>
      <c r="AA29" s="22">
        <f t="shared" si="11"/>
        <v>0</v>
      </c>
      <c r="AB29" s="22">
        <f t="shared" si="11"/>
        <v>285194</v>
      </c>
      <c r="AC29" s="22">
        <f t="shared" si="11"/>
        <v>100000</v>
      </c>
      <c r="AD29" s="22">
        <f t="shared" si="11"/>
        <v>1000</v>
      </c>
      <c r="AE29" s="22">
        <f t="shared" si="11"/>
        <v>285194</v>
      </c>
      <c r="AF29" s="22">
        <f t="shared" si="11"/>
        <v>100000</v>
      </c>
      <c r="AG29" s="22">
        <f t="shared" si="11"/>
        <v>1000</v>
      </c>
      <c r="AH29" s="22"/>
      <c r="AI29" s="2"/>
      <c r="AJ29" s="2"/>
    </row>
    <row r="30" spans="1:36" ht="33.75" x14ac:dyDescent="0.25">
      <c r="A30" s="23" t="s">
        <v>55</v>
      </c>
      <c r="B30" s="24" t="s">
        <v>56</v>
      </c>
      <c r="C30" s="25"/>
      <c r="D30" s="25"/>
      <c r="E30" s="25"/>
      <c r="F30" s="25"/>
      <c r="G30" s="25"/>
      <c r="H30" s="25"/>
      <c r="I30" s="26"/>
      <c r="J30" s="27"/>
      <c r="K30" s="27"/>
      <c r="L30" s="28"/>
      <c r="M30" s="24" t="s">
        <v>25</v>
      </c>
      <c r="P30" s="29">
        <v>285194</v>
      </c>
      <c r="Q30" s="29">
        <f>P30</f>
        <v>285194</v>
      </c>
      <c r="R30" s="29">
        <f>'разбивка по код.полн.'!F22</f>
        <v>100000</v>
      </c>
      <c r="S30" s="29">
        <f>'разбивка по код.полн.'!G22</f>
        <v>1000</v>
      </c>
      <c r="T30" s="29">
        <f>'разбивка по код.полн.'!H22</f>
        <v>0</v>
      </c>
      <c r="U30" s="29">
        <f>'разбивка по код.полн.'!I22</f>
        <v>0</v>
      </c>
      <c r="V30" s="29">
        <v>285194</v>
      </c>
      <c r="W30" s="29">
        <f>V30</f>
        <v>285194</v>
      </c>
      <c r="X30" s="29">
        <f t="shared" ref="X30:Z31" si="12">R30</f>
        <v>100000</v>
      </c>
      <c r="Y30" s="29">
        <f t="shared" si="12"/>
        <v>1000</v>
      </c>
      <c r="Z30" s="29">
        <f t="shared" si="12"/>
        <v>0</v>
      </c>
      <c r="AA30" s="29">
        <f>Z30</f>
        <v>0</v>
      </c>
      <c r="AB30" s="29">
        <f t="shared" ref="AB30:AD31" si="13">W30</f>
        <v>285194</v>
      </c>
      <c r="AC30" s="29">
        <f t="shared" si="13"/>
        <v>100000</v>
      </c>
      <c r="AD30" s="29">
        <f t="shared" si="13"/>
        <v>1000</v>
      </c>
      <c r="AE30" s="29">
        <f>AB30</f>
        <v>285194</v>
      </c>
      <c r="AF30" s="29">
        <f>AC30</f>
        <v>100000</v>
      </c>
      <c r="AG30" s="29">
        <f>AD30</f>
        <v>1000</v>
      </c>
      <c r="AI30" s="2"/>
      <c r="AJ30" s="2"/>
    </row>
    <row r="31" spans="1:36" ht="56.25" x14ac:dyDescent="0.25">
      <c r="A31" s="23" t="s">
        <v>57</v>
      </c>
      <c r="B31" s="24" t="s">
        <v>58</v>
      </c>
      <c r="C31" s="25"/>
      <c r="D31" s="25"/>
      <c r="E31" s="25"/>
      <c r="F31" s="25"/>
      <c r="G31" s="25"/>
      <c r="H31" s="25"/>
      <c r="I31" s="26"/>
      <c r="J31" s="27"/>
      <c r="K31" s="27"/>
      <c r="L31" s="28"/>
      <c r="M31" s="24" t="s">
        <v>28</v>
      </c>
      <c r="P31" s="29">
        <f>'разбивка по код.полн.'!E23</f>
        <v>0</v>
      </c>
      <c r="Q31" s="29">
        <f>P31</f>
        <v>0</v>
      </c>
      <c r="R31" s="29">
        <f>'разбивка по код.полн.'!F23</f>
        <v>0</v>
      </c>
      <c r="S31" s="29">
        <f>'разбивка по код.полн.'!G23</f>
        <v>0</v>
      </c>
      <c r="T31" s="29">
        <f>'разбивка по код.полн.'!H23</f>
        <v>0</v>
      </c>
      <c r="U31" s="29">
        <f>'разбивка по код.полн.'!I23</f>
        <v>0</v>
      </c>
      <c r="V31" s="29">
        <f>'разбивка по код.полн.'!E23</f>
        <v>0</v>
      </c>
      <c r="W31" s="29">
        <f>V31</f>
        <v>0</v>
      </c>
      <c r="X31" s="29">
        <f t="shared" si="12"/>
        <v>0</v>
      </c>
      <c r="Y31" s="29">
        <f t="shared" si="12"/>
        <v>0</v>
      </c>
      <c r="Z31" s="29">
        <f t="shared" si="12"/>
        <v>0</v>
      </c>
      <c r="AA31" s="29">
        <f>Z31</f>
        <v>0</v>
      </c>
      <c r="AB31" s="29">
        <f t="shared" si="13"/>
        <v>0</v>
      </c>
      <c r="AC31" s="29">
        <f t="shared" si="13"/>
        <v>0</v>
      </c>
      <c r="AD31" s="29">
        <f t="shared" si="13"/>
        <v>0</v>
      </c>
      <c r="AE31" s="29">
        <f>-AB31</f>
        <v>0</v>
      </c>
      <c r="AF31" s="29">
        <f>AC31</f>
        <v>0</v>
      </c>
      <c r="AG31" s="29">
        <f>AD31</f>
        <v>0</v>
      </c>
      <c r="AI31" s="2"/>
      <c r="AJ31" s="2"/>
    </row>
    <row r="32" spans="1:36" ht="136.5" x14ac:dyDescent="0.25">
      <c r="A32" s="17" t="s">
        <v>59</v>
      </c>
      <c r="B32" s="18" t="s">
        <v>60</v>
      </c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1" t="s">
        <v>24</v>
      </c>
      <c r="N32" s="19" t="s">
        <v>24</v>
      </c>
      <c r="O32" s="19" t="s">
        <v>24</v>
      </c>
      <c r="P32" s="22">
        <f>P33+P34+P35+P36+P37</f>
        <v>17744814.510000002</v>
      </c>
      <c r="Q32" s="22">
        <f t="shared" ref="Q32:AG32" si="14">Q33+Q34+Q35+Q36+Q37</f>
        <v>14401496.869999999</v>
      </c>
      <c r="R32" s="22">
        <f t="shared" si="14"/>
        <v>4446135.1400000006</v>
      </c>
      <c r="S32" s="22">
        <f t="shared" si="14"/>
        <v>1596391</v>
      </c>
      <c r="T32" s="22">
        <f t="shared" si="14"/>
        <v>1500750</v>
      </c>
      <c r="U32" s="22">
        <f t="shared" si="14"/>
        <v>1500750</v>
      </c>
      <c r="V32" s="22">
        <f>V33+V34+V35+V36+V37</f>
        <v>17744814.510000002</v>
      </c>
      <c r="W32" s="22">
        <f t="shared" si="14"/>
        <v>14401496.869999999</v>
      </c>
      <c r="X32" s="22">
        <f t="shared" si="14"/>
        <v>4446135.1400000006</v>
      </c>
      <c r="Y32" s="22">
        <f t="shared" si="14"/>
        <v>1596391</v>
      </c>
      <c r="Z32" s="22">
        <f t="shared" si="14"/>
        <v>1500750</v>
      </c>
      <c r="AA32" s="22">
        <f t="shared" si="14"/>
        <v>1500750</v>
      </c>
      <c r="AB32" s="22">
        <f t="shared" si="14"/>
        <v>14401496.869999999</v>
      </c>
      <c r="AC32" s="22">
        <f t="shared" si="14"/>
        <v>4446135.1400000006</v>
      </c>
      <c r="AD32" s="22">
        <f t="shared" si="14"/>
        <v>1596391</v>
      </c>
      <c r="AE32" s="22">
        <f t="shared" si="14"/>
        <v>14401496.869999999</v>
      </c>
      <c r="AF32" s="22">
        <f t="shared" si="14"/>
        <v>4446135.1400000006</v>
      </c>
      <c r="AG32" s="22">
        <f t="shared" si="14"/>
        <v>1596391</v>
      </c>
      <c r="AH32" s="22"/>
      <c r="AI32" s="2"/>
      <c r="AJ32" s="2"/>
    </row>
    <row r="33" spans="1:36" ht="56.25" x14ac:dyDescent="0.25">
      <c r="A33" s="23" t="s">
        <v>61</v>
      </c>
      <c r="B33" s="24" t="s">
        <v>62</v>
      </c>
      <c r="C33" s="25"/>
      <c r="D33" s="25"/>
      <c r="E33" s="25"/>
      <c r="F33" s="25"/>
      <c r="G33" s="25"/>
      <c r="H33" s="25"/>
      <c r="I33" s="26"/>
      <c r="J33" s="27"/>
      <c r="K33" s="27"/>
      <c r="L33" s="28"/>
      <c r="M33" s="24" t="s">
        <v>25</v>
      </c>
      <c r="P33" s="29">
        <v>674564.29</v>
      </c>
      <c r="Q33" s="29">
        <f>P33</f>
        <v>674564.29</v>
      </c>
      <c r="R33" s="29">
        <f>'разбивка по код.полн.'!F25</f>
        <v>671062</v>
      </c>
      <c r="S33" s="29">
        <f>'разбивка по код.полн.'!G25</f>
        <v>364411</v>
      </c>
      <c r="T33" s="29">
        <f>'разбивка по код.полн.'!H25</f>
        <v>329673</v>
      </c>
      <c r="U33" s="29">
        <f>'разбивка по код.полн.'!I25</f>
        <v>329673</v>
      </c>
      <c r="V33" s="29">
        <v>674564.29</v>
      </c>
      <c r="W33" s="29">
        <f>V33</f>
        <v>674564.29</v>
      </c>
      <c r="X33" s="29">
        <f t="shared" ref="X33:Z37" si="15">R33</f>
        <v>671062</v>
      </c>
      <c r="Y33" s="29">
        <f t="shared" si="15"/>
        <v>364411</v>
      </c>
      <c r="Z33" s="29">
        <f t="shared" si="15"/>
        <v>329673</v>
      </c>
      <c r="AA33" s="29">
        <f>Z33</f>
        <v>329673</v>
      </c>
      <c r="AB33" s="29">
        <f t="shared" ref="AB33:AD37" si="16">W33</f>
        <v>674564.29</v>
      </c>
      <c r="AC33" s="29">
        <f t="shared" si="16"/>
        <v>671062</v>
      </c>
      <c r="AD33" s="29">
        <f t="shared" si="16"/>
        <v>364411</v>
      </c>
      <c r="AE33" s="29">
        <f t="shared" ref="AE33:AG37" si="17">AB33</f>
        <v>674564.29</v>
      </c>
      <c r="AF33" s="29">
        <f t="shared" si="17"/>
        <v>671062</v>
      </c>
      <c r="AG33" s="29">
        <f t="shared" si="17"/>
        <v>364411</v>
      </c>
      <c r="AI33" s="2"/>
      <c r="AJ33" s="2"/>
    </row>
    <row r="34" spans="1:36" ht="56.25" x14ac:dyDescent="0.25">
      <c r="A34" s="23" t="s">
        <v>63</v>
      </c>
      <c r="B34" s="24" t="s">
        <v>64</v>
      </c>
      <c r="C34" s="25"/>
      <c r="D34" s="25"/>
      <c r="E34" s="25"/>
      <c r="F34" s="25"/>
      <c r="G34" s="25"/>
      <c r="H34" s="25"/>
      <c r="I34" s="26"/>
      <c r="J34" s="27"/>
      <c r="K34" s="27"/>
      <c r="L34" s="28"/>
      <c r="M34" s="24" t="s">
        <v>25</v>
      </c>
      <c r="P34" s="29">
        <v>944141</v>
      </c>
      <c r="Q34" s="29">
        <f>P34</f>
        <v>944141</v>
      </c>
      <c r="R34" s="29">
        <f>'разбивка по код.полн.'!F26</f>
        <v>981820</v>
      </c>
      <c r="S34" s="29">
        <f>'разбивка по код.полн.'!G26</f>
        <v>1030190</v>
      </c>
      <c r="T34" s="29">
        <f>'разбивка по код.полн.'!H26</f>
        <v>1039816</v>
      </c>
      <c r="U34" s="29">
        <f>'разбивка по код.полн.'!I26</f>
        <v>1039816</v>
      </c>
      <c r="V34" s="29">
        <v>944141</v>
      </c>
      <c r="W34" s="29">
        <f>V34</f>
        <v>944141</v>
      </c>
      <c r="X34" s="29">
        <f t="shared" si="15"/>
        <v>981820</v>
      </c>
      <c r="Y34" s="29">
        <f t="shared" si="15"/>
        <v>1030190</v>
      </c>
      <c r="Z34" s="29">
        <f t="shared" si="15"/>
        <v>1039816</v>
      </c>
      <c r="AA34" s="29">
        <f>Z34</f>
        <v>1039816</v>
      </c>
      <c r="AB34" s="29">
        <f t="shared" si="16"/>
        <v>944141</v>
      </c>
      <c r="AC34" s="29">
        <f t="shared" si="16"/>
        <v>981820</v>
      </c>
      <c r="AD34" s="29">
        <f t="shared" si="16"/>
        <v>1030190</v>
      </c>
      <c r="AE34" s="29">
        <f t="shared" si="17"/>
        <v>944141</v>
      </c>
      <c r="AF34" s="29">
        <f t="shared" si="17"/>
        <v>981820</v>
      </c>
      <c r="AG34" s="29">
        <f t="shared" si="17"/>
        <v>1030190</v>
      </c>
      <c r="AI34" s="2"/>
      <c r="AJ34" s="2"/>
    </row>
    <row r="35" spans="1:36" ht="112.5" x14ac:dyDescent="0.25">
      <c r="A35" s="23" t="s">
        <v>65</v>
      </c>
      <c r="B35" s="24" t="s">
        <v>66</v>
      </c>
      <c r="C35" s="25"/>
      <c r="D35" s="25"/>
      <c r="E35" s="25"/>
      <c r="F35" s="25"/>
      <c r="G35" s="25"/>
      <c r="H35" s="25"/>
      <c r="I35" s="26"/>
      <c r="J35" s="27"/>
      <c r="K35" s="27"/>
      <c r="L35" s="28"/>
      <c r="M35" s="24" t="s">
        <v>30</v>
      </c>
      <c r="P35" s="29">
        <v>27347</v>
      </c>
      <c r="Q35" s="29">
        <f>P35</f>
        <v>27347</v>
      </c>
      <c r="R35" s="29">
        <f>'разбивка по код.полн.'!F27</f>
        <v>0</v>
      </c>
      <c r="S35" s="29">
        <f>'разбивка по код.полн.'!G27</f>
        <v>0</v>
      </c>
      <c r="T35" s="29">
        <f>'разбивка по код.полн.'!H27</f>
        <v>0</v>
      </c>
      <c r="U35" s="29">
        <f>'разбивка по код.полн.'!I27</f>
        <v>0</v>
      </c>
      <c r="V35" s="29">
        <v>27347</v>
      </c>
      <c r="W35" s="29">
        <f>V35</f>
        <v>27347</v>
      </c>
      <c r="X35" s="29">
        <f t="shared" si="15"/>
        <v>0</v>
      </c>
      <c r="Y35" s="29">
        <f t="shared" si="15"/>
        <v>0</v>
      </c>
      <c r="Z35" s="29">
        <f t="shared" si="15"/>
        <v>0</v>
      </c>
      <c r="AA35" s="29">
        <f>Z35</f>
        <v>0</v>
      </c>
      <c r="AB35" s="29">
        <f t="shared" si="16"/>
        <v>27347</v>
      </c>
      <c r="AC35" s="29">
        <f t="shared" si="16"/>
        <v>0</v>
      </c>
      <c r="AD35" s="29">
        <f t="shared" si="16"/>
        <v>0</v>
      </c>
      <c r="AE35" s="29">
        <f t="shared" si="17"/>
        <v>27347</v>
      </c>
      <c r="AF35" s="29">
        <f t="shared" si="17"/>
        <v>0</v>
      </c>
      <c r="AG35" s="29">
        <f t="shared" si="17"/>
        <v>0</v>
      </c>
      <c r="AI35" s="2"/>
      <c r="AJ35" s="2"/>
    </row>
    <row r="36" spans="1:36" ht="135" x14ac:dyDescent="0.25">
      <c r="A36" s="23" t="s">
        <v>67</v>
      </c>
      <c r="B36" s="24" t="s">
        <v>68</v>
      </c>
      <c r="C36" s="25"/>
      <c r="D36" s="25"/>
      <c r="E36" s="25"/>
      <c r="F36" s="25"/>
      <c r="G36" s="25"/>
      <c r="H36" s="25"/>
      <c r="I36" s="26"/>
      <c r="J36" s="27"/>
      <c r="K36" s="27"/>
      <c r="L36" s="28"/>
      <c r="M36" s="24" t="s">
        <v>26</v>
      </c>
      <c r="P36" s="29">
        <v>16034751.939999999</v>
      </c>
      <c r="Q36" s="29">
        <v>12691434.300000001</v>
      </c>
      <c r="R36" s="29">
        <f>'разбивка по код.полн.'!F28</f>
        <v>2724935.14</v>
      </c>
      <c r="S36" s="29">
        <f>'разбивка по код.полн.'!G28</f>
        <v>136875</v>
      </c>
      <c r="T36" s="29">
        <f>'разбивка по код.полн.'!H28</f>
        <v>63750</v>
      </c>
      <c r="U36" s="29">
        <f>'разбивка по код.полн.'!I28</f>
        <v>63750</v>
      </c>
      <c r="V36" s="29">
        <v>16034751.939999999</v>
      </c>
      <c r="W36" s="29">
        <v>12691434.300000001</v>
      </c>
      <c r="X36" s="29">
        <f t="shared" si="15"/>
        <v>2724935.14</v>
      </c>
      <c r="Y36" s="29">
        <f t="shared" si="15"/>
        <v>136875</v>
      </c>
      <c r="Z36" s="29">
        <f t="shared" si="15"/>
        <v>63750</v>
      </c>
      <c r="AA36" s="29">
        <f>Z36</f>
        <v>63750</v>
      </c>
      <c r="AB36" s="29">
        <f t="shared" si="16"/>
        <v>12691434.300000001</v>
      </c>
      <c r="AC36" s="29">
        <f t="shared" si="16"/>
        <v>2724935.14</v>
      </c>
      <c r="AD36" s="29">
        <f t="shared" si="16"/>
        <v>136875</v>
      </c>
      <c r="AE36" s="29">
        <f t="shared" si="17"/>
        <v>12691434.300000001</v>
      </c>
      <c r="AF36" s="29">
        <f t="shared" si="17"/>
        <v>2724935.14</v>
      </c>
      <c r="AG36" s="29">
        <f t="shared" si="17"/>
        <v>136875</v>
      </c>
      <c r="AI36" s="2"/>
      <c r="AJ36" s="2"/>
    </row>
    <row r="37" spans="1:36" ht="33.75" x14ac:dyDescent="0.25">
      <c r="A37" s="23" t="s">
        <v>69</v>
      </c>
      <c r="B37" s="24" t="s">
        <v>70</v>
      </c>
      <c r="C37" s="25"/>
      <c r="D37" s="25"/>
      <c r="E37" s="25"/>
      <c r="F37" s="25"/>
      <c r="G37" s="25"/>
      <c r="H37" s="25"/>
      <c r="I37" s="26"/>
      <c r="J37" s="27"/>
      <c r="K37" s="27"/>
      <c r="L37" s="28"/>
      <c r="M37" s="24" t="s">
        <v>31</v>
      </c>
      <c r="P37" s="29">
        <v>64010.28</v>
      </c>
      <c r="Q37" s="29">
        <f>P37</f>
        <v>64010.28</v>
      </c>
      <c r="R37" s="29">
        <f>'разбивка по код.полн.'!F29</f>
        <v>68318</v>
      </c>
      <c r="S37" s="29">
        <f>'разбивка по код.полн.'!G29</f>
        <v>64915</v>
      </c>
      <c r="T37" s="29">
        <f>'разбивка по код.полн.'!H29</f>
        <v>67511</v>
      </c>
      <c r="U37" s="29">
        <f>'разбивка по код.полн.'!I29</f>
        <v>67511</v>
      </c>
      <c r="V37" s="29">
        <v>64010.28</v>
      </c>
      <c r="W37" s="29">
        <f>V37</f>
        <v>64010.28</v>
      </c>
      <c r="X37" s="29">
        <f t="shared" si="15"/>
        <v>68318</v>
      </c>
      <c r="Y37" s="29">
        <f t="shared" si="15"/>
        <v>64915</v>
      </c>
      <c r="Z37" s="29">
        <f t="shared" si="15"/>
        <v>67511</v>
      </c>
      <c r="AA37" s="29">
        <f>Z37</f>
        <v>67511</v>
      </c>
      <c r="AB37" s="29">
        <f t="shared" si="16"/>
        <v>64010.28</v>
      </c>
      <c r="AC37" s="29">
        <f t="shared" si="16"/>
        <v>68318</v>
      </c>
      <c r="AD37" s="29">
        <f t="shared" si="16"/>
        <v>64915</v>
      </c>
      <c r="AE37" s="29">
        <f t="shared" si="17"/>
        <v>64010.28</v>
      </c>
      <c r="AF37" s="29">
        <f t="shared" si="17"/>
        <v>68318</v>
      </c>
      <c r="AG37" s="29">
        <f t="shared" si="17"/>
        <v>64915</v>
      </c>
      <c r="AI37" s="2"/>
      <c r="AJ37" s="2"/>
    </row>
    <row r="38" spans="1:36" ht="94.5" x14ac:dyDescent="0.25">
      <c r="A38" s="17" t="s">
        <v>71</v>
      </c>
      <c r="B38" s="18" t="s">
        <v>72</v>
      </c>
      <c r="C38" s="19"/>
      <c r="D38" s="19"/>
      <c r="E38" s="19"/>
      <c r="F38" s="19"/>
      <c r="G38" s="19"/>
      <c r="H38" s="19"/>
      <c r="I38" s="19"/>
      <c r="J38" s="20"/>
      <c r="K38" s="20"/>
      <c r="L38" s="20"/>
      <c r="M38" s="21" t="s">
        <v>24</v>
      </c>
      <c r="N38" s="19" t="s">
        <v>24</v>
      </c>
      <c r="O38" s="19" t="s">
        <v>24</v>
      </c>
      <c r="P38" s="22">
        <f>P39</f>
        <v>0</v>
      </c>
      <c r="Q38" s="22">
        <f t="shared" ref="Q38:AG39" si="18">Q39</f>
        <v>0</v>
      </c>
      <c r="R38" s="22">
        <f t="shared" si="18"/>
        <v>10000</v>
      </c>
      <c r="S38" s="22">
        <f t="shared" si="18"/>
        <v>10000</v>
      </c>
      <c r="T38" s="22">
        <f t="shared" si="18"/>
        <v>10000</v>
      </c>
      <c r="U38" s="22">
        <f t="shared" si="18"/>
        <v>10000</v>
      </c>
      <c r="V38" s="22">
        <f>V39</f>
        <v>0</v>
      </c>
      <c r="W38" s="22">
        <f t="shared" si="18"/>
        <v>0</v>
      </c>
      <c r="X38" s="22">
        <f t="shared" si="18"/>
        <v>10000</v>
      </c>
      <c r="Y38" s="22">
        <f t="shared" si="18"/>
        <v>10000</v>
      </c>
      <c r="Z38" s="22">
        <f t="shared" si="18"/>
        <v>10000</v>
      </c>
      <c r="AA38" s="22">
        <f t="shared" si="18"/>
        <v>10000</v>
      </c>
      <c r="AB38" s="22">
        <f t="shared" si="18"/>
        <v>0</v>
      </c>
      <c r="AC38" s="22">
        <f t="shared" si="18"/>
        <v>10000</v>
      </c>
      <c r="AD38" s="22">
        <f t="shared" si="18"/>
        <v>10000</v>
      </c>
      <c r="AE38" s="22">
        <f t="shared" si="18"/>
        <v>0</v>
      </c>
      <c r="AF38" s="22">
        <f t="shared" si="18"/>
        <v>10000</v>
      </c>
      <c r="AG38" s="22">
        <f t="shared" si="18"/>
        <v>10000</v>
      </c>
      <c r="AH38" s="22"/>
      <c r="AI38" s="2"/>
      <c r="AJ38" s="2"/>
    </row>
    <row r="39" spans="1:36" ht="84" x14ac:dyDescent="0.25">
      <c r="A39" s="17" t="s">
        <v>73</v>
      </c>
      <c r="B39" s="18" t="s">
        <v>74</v>
      </c>
      <c r="C39" s="19"/>
      <c r="D39" s="19"/>
      <c r="E39" s="19"/>
      <c r="F39" s="19"/>
      <c r="G39" s="19"/>
      <c r="H39" s="19"/>
      <c r="I39" s="19"/>
      <c r="J39" s="20"/>
      <c r="K39" s="20"/>
      <c r="L39" s="20"/>
      <c r="M39" s="21" t="s">
        <v>24</v>
      </c>
      <c r="N39" s="19" t="s">
        <v>24</v>
      </c>
      <c r="O39" s="19" t="s">
        <v>24</v>
      </c>
      <c r="P39" s="22">
        <f>P40</f>
        <v>0</v>
      </c>
      <c r="Q39" s="22">
        <f t="shared" si="18"/>
        <v>0</v>
      </c>
      <c r="R39" s="22">
        <f t="shared" si="18"/>
        <v>10000</v>
      </c>
      <c r="S39" s="22">
        <f t="shared" si="18"/>
        <v>10000</v>
      </c>
      <c r="T39" s="22">
        <f t="shared" si="18"/>
        <v>10000</v>
      </c>
      <c r="U39" s="22">
        <f t="shared" si="18"/>
        <v>10000</v>
      </c>
      <c r="V39" s="22">
        <f>V40</f>
        <v>0</v>
      </c>
      <c r="W39" s="22">
        <f t="shared" si="18"/>
        <v>0</v>
      </c>
      <c r="X39" s="22">
        <f t="shared" si="18"/>
        <v>10000</v>
      </c>
      <c r="Y39" s="22">
        <f t="shared" si="18"/>
        <v>10000</v>
      </c>
      <c r="Z39" s="22">
        <f t="shared" si="18"/>
        <v>10000</v>
      </c>
      <c r="AA39" s="22">
        <f t="shared" si="18"/>
        <v>10000</v>
      </c>
      <c r="AB39" s="22">
        <f t="shared" si="18"/>
        <v>0</v>
      </c>
      <c r="AC39" s="22">
        <f t="shared" si="18"/>
        <v>10000</v>
      </c>
      <c r="AD39" s="22">
        <f t="shared" si="18"/>
        <v>10000</v>
      </c>
      <c r="AE39" s="22">
        <f t="shared" si="18"/>
        <v>0</v>
      </c>
      <c r="AF39" s="22">
        <f t="shared" si="18"/>
        <v>10000</v>
      </c>
      <c r="AG39" s="22">
        <f t="shared" si="18"/>
        <v>10000</v>
      </c>
      <c r="AH39" s="22"/>
      <c r="AI39" s="2"/>
      <c r="AJ39" s="2"/>
    </row>
    <row r="40" spans="1:36" ht="22.5" x14ac:dyDescent="0.25">
      <c r="A40" s="23" t="s">
        <v>75</v>
      </c>
      <c r="B40" s="24" t="s">
        <v>76</v>
      </c>
      <c r="C40" s="25"/>
      <c r="D40" s="25"/>
      <c r="E40" s="25"/>
      <c r="F40" s="25"/>
      <c r="G40" s="25"/>
      <c r="H40" s="25"/>
      <c r="I40" s="26"/>
      <c r="J40" s="27"/>
      <c r="K40" s="27"/>
      <c r="L40" s="28"/>
      <c r="M40" s="24" t="s">
        <v>32</v>
      </c>
      <c r="P40" s="29">
        <v>0</v>
      </c>
      <c r="Q40" s="29">
        <f>P40</f>
        <v>0</v>
      </c>
      <c r="R40" s="29">
        <f>'разбивка по код.полн.'!F32</f>
        <v>10000</v>
      </c>
      <c r="S40" s="29">
        <f>'разбивка по код.полн.'!G32</f>
        <v>10000</v>
      </c>
      <c r="T40" s="29">
        <f>'разбивка по код.полн.'!H32</f>
        <v>10000</v>
      </c>
      <c r="U40" s="29">
        <f>'разбивка по код.полн.'!I32</f>
        <v>10000</v>
      </c>
      <c r="V40" s="29">
        <v>0</v>
      </c>
      <c r="W40" s="29">
        <f>V40</f>
        <v>0</v>
      </c>
      <c r="X40" s="29">
        <f>R40</f>
        <v>10000</v>
      </c>
      <c r="Y40" s="29">
        <f>S40</f>
        <v>10000</v>
      </c>
      <c r="Z40" s="29">
        <f>T40</f>
        <v>10000</v>
      </c>
      <c r="AA40" s="29">
        <f>Z40</f>
        <v>10000</v>
      </c>
      <c r="AB40" s="29">
        <f>W40</f>
        <v>0</v>
      </c>
      <c r="AC40" s="29">
        <f>X40</f>
        <v>10000</v>
      </c>
      <c r="AD40" s="29">
        <f>Y40</f>
        <v>10000</v>
      </c>
      <c r="AE40" s="29">
        <f>AB40</f>
        <v>0</v>
      </c>
      <c r="AF40" s="29">
        <f>AC40</f>
        <v>10000</v>
      </c>
      <c r="AG40" s="29">
        <f>AD40</f>
        <v>10000</v>
      </c>
      <c r="AI40" s="2"/>
      <c r="AJ40" s="2"/>
    </row>
    <row r="41" spans="1:36" ht="115.5" x14ac:dyDescent="0.25">
      <c r="A41" s="17" t="s">
        <v>77</v>
      </c>
      <c r="B41" s="18" t="s">
        <v>78</v>
      </c>
      <c r="C41" s="19"/>
      <c r="D41" s="19"/>
      <c r="E41" s="19"/>
      <c r="F41" s="19"/>
      <c r="G41" s="19"/>
      <c r="H41" s="19"/>
      <c r="I41" s="19"/>
      <c r="J41" s="20"/>
      <c r="K41" s="20"/>
      <c r="L41" s="20"/>
      <c r="M41" s="21" t="s">
        <v>24</v>
      </c>
      <c r="N41" s="19" t="s">
        <v>24</v>
      </c>
      <c r="O41" s="19" t="s">
        <v>24</v>
      </c>
      <c r="P41" s="22">
        <f>P42</f>
        <v>79305</v>
      </c>
      <c r="Q41" s="22">
        <f t="shared" ref="Q41:AG41" si="19">Q42</f>
        <v>79305</v>
      </c>
      <c r="R41" s="22">
        <f t="shared" si="19"/>
        <v>80879</v>
      </c>
      <c r="S41" s="22">
        <f t="shared" si="19"/>
        <v>81597</v>
      </c>
      <c r="T41" s="22">
        <f t="shared" si="19"/>
        <v>84750</v>
      </c>
      <c r="U41" s="22">
        <f t="shared" si="19"/>
        <v>84750</v>
      </c>
      <c r="V41" s="22">
        <f>V42</f>
        <v>79305</v>
      </c>
      <c r="W41" s="22">
        <f t="shared" si="19"/>
        <v>79305</v>
      </c>
      <c r="X41" s="22">
        <f t="shared" si="19"/>
        <v>80879</v>
      </c>
      <c r="Y41" s="22">
        <f t="shared" si="19"/>
        <v>81597</v>
      </c>
      <c r="Z41" s="22">
        <f t="shared" si="19"/>
        <v>84750</v>
      </c>
      <c r="AA41" s="22">
        <f t="shared" si="19"/>
        <v>84750</v>
      </c>
      <c r="AB41" s="22">
        <f t="shared" si="19"/>
        <v>79305</v>
      </c>
      <c r="AC41" s="22">
        <f t="shared" si="19"/>
        <v>80879</v>
      </c>
      <c r="AD41" s="22">
        <f t="shared" si="19"/>
        <v>81597</v>
      </c>
      <c r="AE41" s="22">
        <f t="shared" si="19"/>
        <v>79305</v>
      </c>
      <c r="AF41" s="22">
        <f t="shared" si="19"/>
        <v>80879</v>
      </c>
      <c r="AG41" s="22">
        <f t="shared" si="19"/>
        <v>81597</v>
      </c>
      <c r="AH41" s="22"/>
      <c r="AI41" s="2"/>
      <c r="AJ41" s="2"/>
    </row>
    <row r="42" spans="1:36" ht="21" x14ac:dyDescent="0.25">
      <c r="A42" s="17" t="s">
        <v>79</v>
      </c>
      <c r="B42" s="18" t="s">
        <v>80</v>
      </c>
      <c r="C42" s="19"/>
      <c r="D42" s="19"/>
      <c r="E42" s="19"/>
      <c r="F42" s="19"/>
      <c r="G42" s="19"/>
      <c r="H42" s="19"/>
      <c r="I42" s="19"/>
      <c r="J42" s="20"/>
      <c r="K42" s="20"/>
      <c r="L42" s="20"/>
      <c r="M42" s="21" t="s">
        <v>24</v>
      </c>
      <c r="N42" s="19" t="s">
        <v>24</v>
      </c>
      <c r="O42" s="19" t="s">
        <v>24</v>
      </c>
      <c r="P42" s="22">
        <f>P43</f>
        <v>79305</v>
      </c>
      <c r="Q42" s="22">
        <f t="shared" ref="Q42:AG42" si="20">Q43</f>
        <v>79305</v>
      </c>
      <c r="R42" s="22">
        <f t="shared" si="20"/>
        <v>80879</v>
      </c>
      <c r="S42" s="22">
        <f t="shared" si="20"/>
        <v>81597</v>
      </c>
      <c r="T42" s="22">
        <f t="shared" si="20"/>
        <v>84750</v>
      </c>
      <c r="U42" s="22">
        <f t="shared" si="20"/>
        <v>84750</v>
      </c>
      <c r="V42" s="22">
        <f>V43</f>
        <v>79305</v>
      </c>
      <c r="W42" s="22">
        <f t="shared" si="20"/>
        <v>79305</v>
      </c>
      <c r="X42" s="22">
        <f t="shared" si="20"/>
        <v>80879</v>
      </c>
      <c r="Y42" s="22">
        <f t="shared" si="20"/>
        <v>81597</v>
      </c>
      <c r="Z42" s="22">
        <f t="shared" si="20"/>
        <v>84750</v>
      </c>
      <c r="AA42" s="22">
        <f t="shared" si="20"/>
        <v>84750</v>
      </c>
      <c r="AB42" s="22">
        <f t="shared" si="20"/>
        <v>79305</v>
      </c>
      <c r="AC42" s="22">
        <f t="shared" si="20"/>
        <v>80879</v>
      </c>
      <c r="AD42" s="22">
        <f t="shared" si="20"/>
        <v>81597</v>
      </c>
      <c r="AE42" s="22">
        <f t="shared" si="20"/>
        <v>79305</v>
      </c>
      <c r="AF42" s="22">
        <f t="shared" si="20"/>
        <v>80879</v>
      </c>
      <c r="AG42" s="22">
        <f t="shared" si="20"/>
        <v>81597</v>
      </c>
      <c r="AH42" s="22"/>
      <c r="AI42" s="2"/>
      <c r="AJ42" s="2"/>
    </row>
    <row r="43" spans="1:36" ht="45" x14ac:dyDescent="0.25">
      <c r="A43" s="23" t="s">
        <v>81</v>
      </c>
      <c r="B43" s="24" t="s">
        <v>82</v>
      </c>
      <c r="C43" s="25"/>
      <c r="D43" s="25"/>
      <c r="E43" s="25"/>
      <c r="F43" s="25"/>
      <c r="G43" s="25"/>
      <c r="H43" s="25"/>
      <c r="I43" s="26"/>
      <c r="J43" s="27"/>
      <c r="K43" s="27"/>
      <c r="L43" s="28"/>
      <c r="M43" s="24" t="s">
        <v>33</v>
      </c>
      <c r="P43" s="29">
        <v>79305</v>
      </c>
      <c r="Q43" s="29">
        <f>P43</f>
        <v>79305</v>
      </c>
      <c r="R43" s="29">
        <f>'разбивка по код.полн.'!F35</f>
        <v>80879</v>
      </c>
      <c r="S43" s="29">
        <f>'разбивка по код.полн.'!G35</f>
        <v>81597</v>
      </c>
      <c r="T43" s="29">
        <f>'разбивка по код.полн.'!H35</f>
        <v>84750</v>
      </c>
      <c r="U43" s="29">
        <f>'разбивка по код.полн.'!I35</f>
        <v>84750</v>
      </c>
      <c r="V43" s="29">
        <f>'разбивка по код.полн.'!E35</f>
        <v>79305</v>
      </c>
      <c r="W43" s="29">
        <f>V43</f>
        <v>79305</v>
      </c>
      <c r="X43" s="29">
        <f>R43</f>
        <v>80879</v>
      </c>
      <c r="Y43" s="29">
        <f>S43</f>
        <v>81597</v>
      </c>
      <c r="Z43" s="29">
        <f>T43</f>
        <v>84750</v>
      </c>
      <c r="AA43" s="29">
        <f>Z43</f>
        <v>84750</v>
      </c>
      <c r="AB43" s="29">
        <f>W43</f>
        <v>79305</v>
      </c>
      <c r="AC43" s="29">
        <f>X43</f>
        <v>80879</v>
      </c>
      <c r="AD43" s="29">
        <f>Y43</f>
        <v>81597</v>
      </c>
      <c r="AE43" s="29">
        <f>AB43</f>
        <v>79305</v>
      </c>
      <c r="AF43" s="29">
        <f>AC43</f>
        <v>80879</v>
      </c>
      <c r="AG43" s="29">
        <f>AD43</f>
        <v>81597</v>
      </c>
      <c r="AI43" s="2"/>
      <c r="AJ43" s="2"/>
    </row>
    <row r="44" spans="1:36" ht="94.5" x14ac:dyDescent="0.25">
      <c r="A44" s="17" t="s">
        <v>83</v>
      </c>
      <c r="B44" s="18" t="s">
        <v>84</v>
      </c>
      <c r="C44" s="19"/>
      <c r="D44" s="19"/>
      <c r="E44" s="19"/>
      <c r="F44" s="19"/>
      <c r="G44" s="19"/>
      <c r="H44" s="19"/>
      <c r="I44" s="19"/>
      <c r="J44" s="20"/>
      <c r="K44" s="20"/>
      <c r="L44" s="20"/>
      <c r="M44" s="21" t="s">
        <v>24</v>
      </c>
      <c r="N44" s="19" t="s">
        <v>24</v>
      </c>
      <c r="O44" s="19" t="s">
        <v>24</v>
      </c>
      <c r="P44" s="22">
        <f>P45</f>
        <v>569993</v>
      </c>
      <c r="Q44" s="22">
        <f t="shared" ref="Q44:AG44" si="21">Q45</f>
        <v>569993</v>
      </c>
      <c r="R44" s="22">
        <f t="shared" si="21"/>
        <v>570000</v>
      </c>
      <c r="S44" s="22">
        <f t="shared" si="21"/>
        <v>70000</v>
      </c>
      <c r="T44" s="22">
        <f t="shared" si="21"/>
        <v>70000</v>
      </c>
      <c r="U44" s="22">
        <f t="shared" si="21"/>
        <v>70000</v>
      </c>
      <c r="V44" s="22">
        <f>V45</f>
        <v>569993</v>
      </c>
      <c r="W44" s="22">
        <f t="shared" si="21"/>
        <v>569993</v>
      </c>
      <c r="X44" s="22">
        <f t="shared" si="21"/>
        <v>570000</v>
      </c>
      <c r="Y44" s="22">
        <f t="shared" si="21"/>
        <v>70000</v>
      </c>
      <c r="Z44" s="22">
        <f t="shared" si="21"/>
        <v>70000</v>
      </c>
      <c r="AA44" s="22">
        <f t="shared" si="21"/>
        <v>70000</v>
      </c>
      <c r="AB44" s="22">
        <f t="shared" si="21"/>
        <v>569993</v>
      </c>
      <c r="AC44" s="22">
        <f t="shared" si="21"/>
        <v>570000</v>
      </c>
      <c r="AD44" s="22">
        <f t="shared" si="21"/>
        <v>70000</v>
      </c>
      <c r="AE44" s="22">
        <f t="shared" si="21"/>
        <v>569993</v>
      </c>
      <c r="AF44" s="22">
        <f t="shared" si="21"/>
        <v>570000</v>
      </c>
      <c r="AG44" s="22">
        <f t="shared" si="21"/>
        <v>70000</v>
      </c>
      <c r="AH44" s="22"/>
      <c r="AI44" s="2"/>
      <c r="AJ44" s="2"/>
    </row>
    <row r="45" spans="1:36" ht="21" x14ac:dyDescent="0.25">
      <c r="A45" s="17" t="s">
        <v>85</v>
      </c>
      <c r="B45" s="18" t="s">
        <v>86</v>
      </c>
      <c r="C45" s="19"/>
      <c r="D45" s="19"/>
      <c r="E45" s="19"/>
      <c r="F45" s="19"/>
      <c r="G45" s="19"/>
      <c r="H45" s="19"/>
      <c r="I45" s="19"/>
      <c r="J45" s="20"/>
      <c r="K45" s="20"/>
      <c r="L45" s="20"/>
      <c r="M45" s="21" t="s">
        <v>24</v>
      </c>
      <c r="N45" s="19" t="s">
        <v>24</v>
      </c>
      <c r="O45" s="19" t="s">
        <v>24</v>
      </c>
      <c r="P45" s="22">
        <f>P46</f>
        <v>569993</v>
      </c>
      <c r="Q45" s="22">
        <f t="shared" ref="Q45:AG45" si="22">Q46</f>
        <v>569993</v>
      </c>
      <c r="R45" s="22">
        <f t="shared" si="22"/>
        <v>570000</v>
      </c>
      <c r="S45" s="22">
        <f t="shared" si="22"/>
        <v>70000</v>
      </c>
      <c r="T45" s="22">
        <f t="shared" si="22"/>
        <v>70000</v>
      </c>
      <c r="U45" s="22">
        <f t="shared" si="22"/>
        <v>70000</v>
      </c>
      <c r="V45" s="22">
        <f>V46</f>
        <v>569993</v>
      </c>
      <c r="W45" s="22">
        <f t="shared" si="22"/>
        <v>569993</v>
      </c>
      <c r="X45" s="22">
        <f t="shared" si="22"/>
        <v>570000</v>
      </c>
      <c r="Y45" s="22">
        <f t="shared" si="22"/>
        <v>70000</v>
      </c>
      <c r="Z45" s="22">
        <f t="shared" si="22"/>
        <v>70000</v>
      </c>
      <c r="AA45" s="22">
        <f t="shared" si="22"/>
        <v>70000</v>
      </c>
      <c r="AB45" s="22">
        <f t="shared" si="22"/>
        <v>569993</v>
      </c>
      <c r="AC45" s="22">
        <f t="shared" si="22"/>
        <v>570000</v>
      </c>
      <c r="AD45" s="22">
        <f t="shared" si="22"/>
        <v>70000</v>
      </c>
      <c r="AE45" s="22">
        <f t="shared" si="22"/>
        <v>569993</v>
      </c>
      <c r="AF45" s="22">
        <f t="shared" si="22"/>
        <v>570000</v>
      </c>
      <c r="AG45" s="22">
        <f t="shared" si="22"/>
        <v>70000</v>
      </c>
      <c r="AH45" s="22"/>
      <c r="AI45" s="2"/>
      <c r="AJ45" s="2"/>
    </row>
    <row r="46" spans="1:36" ht="73.5" x14ac:dyDescent="0.25">
      <c r="A46" s="17" t="s">
        <v>87</v>
      </c>
      <c r="B46" s="18" t="s">
        <v>88</v>
      </c>
      <c r="C46" s="19"/>
      <c r="D46" s="19"/>
      <c r="E46" s="19"/>
      <c r="F46" s="19"/>
      <c r="G46" s="19"/>
      <c r="H46" s="19"/>
      <c r="I46" s="19"/>
      <c r="J46" s="20"/>
      <c r="K46" s="20"/>
      <c r="L46" s="20"/>
      <c r="M46" s="21" t="s">
        <v>24</v>
      </c>
      <c r="N46" s="19" t="s">
        <v>24</v>
      </c>
      <c r="O46" s="19" t="s">
        <v>24</v>
      </c>
      <c r="P46" s="22">
        <f>P47+P48+P49+P50+P51+P52</f>
        <v>569993</v>
      </c>
      <c r="Q46" s="22">
        <f t="shared" ref="Q46:AG46" si="23">Q47+Q48+Q49+Q50+Q51+Q52</f>
        <v>569993</v>
      </c>
      <c r="R46" s="22">
        <f t="shared" si="23"/>
        <v>570000</v>
      </c>
      <c r="S46" s="22">
        <f t="shared" si="23"/>
        <v>70000</v>
      </c>
      <c r="T46" s="22">
        <f t="shared" si="23"/>
        <v>70000</v>
      </c>
      <c r="U46" s="22">
        <f t="shared" si="23"/>
        <v>70000</v>
      </c>
      <c r="V46" s="22">
        <f>V47+V48+V49+V50+V51+V52</f>
        <v>569993</v>
      </c>
      <c r="W46" s="22">
        <f t="shared" si="23"/>
        <v>569993</v>
      </c>
      <c r="X46" s="22">
        <f t="shared" si="23"/>
        <v>570000</v>
      </c>
      <c r="Y46" s="22">
        <f t="shared" si="23"/>
        <v>70000</v>
      </c>
      <c r="Z46" s="22">
        <f t="shared" si="23"/>
        <v>70000</v>
      </c>
      <c r="AA46" s="22">
        <f t="shared" si="23"/>
        <v>70000</v>
      </c>
      <c r="AB46" s="22">
        <f t="shared" si="23"/>
        <v>569993</v>
      </c>
      <c r="AC46" s="22">
        <f t="shared" si="23"/>
        <v>570000</v>
      </c>
      <c r="AD46" s="22">
        <f t="shared" si="23"/>
        <v>70000</v>
      </c>
      <c r="AE46" s="22">
        <f t="shared" si="23"/>
        <v>569993</v>
      </c>
      <c r="AF46" s="22">
        <f t="shared" si="23"/>
        <v>570000</v>
      </c>
      <c r="AG46" s="22">
        <f t="shared" si="23"/>
        <v>70000</v>
      </c>
      <c r="AH46" s="22"/>
      <c r="AI46" s="2"/>
      <c r="AJ46" s="2"/>
    </row>
    <row r="47" spans="1:36" ht="67.5" x14ac:dyDescent="0.25">
      <c r="A47" s="23" t="s">
        <v>89</v>
      </c>
      <c r="B47" s="24" t="s">
        <v>90</v>
      </c>
      <c r="C47" s="25"/>
      <c r="D47" s="25"/>
      <c r="E47" s="25"/>
      <c r="F47" s="25"/>
      <c r="G47" s="25"/>
      <c r="H47" s="25"/>
      <c r="I47" s="26"/>
      <c r="J47" s="27"/>
      <c r="K47" s="27"/>
      <c r="L47" s="28"/>
      <c r="M47" s="24" t="s">
        <v>34</v>
      </c>
      <c r="P47" s="29">
        <f>'разбивка по код.полн.'!E39</f>
        <v>10000</v>
      </c>
      <c r="Q47" s="29">
        <f t="shared" ref="Q47:Q52" si="24">P47</f>
        <v>10000</v>
      </c>
      <c r="R47" s="29">
        <f>'разбивка по код.полн.'!F39</f>
        <v>10000</v>
      </c>
      <c r="S47" s="29">
        <f>'разбивка по код.полн.'!G39</f>
        <v>10000</v>
      </c>
      <c r="T47" s="29">
        <f>'разбивка по код.полн.'!H39</f>
        <v>10000</v>
      </c>
      <c r="U47" s="29">
        <f>'разбивка по код.полн.'!I39</f>
        <v>10000</v>
      </c>
      <c r="V47" s="29">
        <f>'разбивка по код.полн.'!E39</f>
        <v>10000</v>
      </c>
      <c r="W47" s="29">
        <f t="shared" ref="W47:W52" si="25">V47</f>
        <v>10000</v>
      </c>
      <c r="X47" s="29">
        <f t="shared" ref="X47:Z52" si="26">R47</f>
        <v>10000</v>
      </c>
      <c r="Y47" s="29">
        <f t="shared" si="26"/>
        <v>10000</v>
      </c>
      <c r="Z47" s="29">
        <f t="shared" si="26"/>
        <v>10000</v>
      </c>
      <c r="AA47" s="29">
        <f t="shared" ref="AA47:AA52" si="27">Z47</f>
        <v>10000</v>
      </c>
      <c r="AB47" s="29">
        <f t="shared" ref="AB47:AD52" si="28">W47</f>
        <v>10000</v>
      </c>
      <c r="AC47" s="29">
        <f t="shared" si="28"/>
        <v>10000</v>
      </c>
      <c r="AD47" s="29">
        <f t="shared" si="28"/>
        <v>10000</v>
      </c>
      <c r="AE47" s="29">
        <f t="shared" ref="AE47:AG52" si="29">AB47</f>
        <v>10000</v>
      </c>
      <c r="AF47" s="29">
        <f t="shared" si="29"/>
        <v>10000</v>
      </c>
      <c r="AG47" s="29">
        <f t="shared" si="29"/>
        <v>10000</v>
      </c>
      <c r="AI47" s="2"/>
      <c r="AJ47" s="2"/>
    </row>
    <row r="48" spans="1:36" ht="45" x14ac:dyDescent="0.25">
      <c r="A48" s="23" t="s">
        <v>91</v>
      </c>
      <c r="B48" s="24" t="s">
        <v>92</v>
      </c>
      <c r="C48" s="25"/>
      <c r="D48" s="25"/>
      <c r="E48" s="25"/>
      <c r="F48" s="25"/>
      <c r="G48" s="25"/>
      <c r="H48" s="25"/>
      <c r="I48" s="26"/>
      <c r="J48" s="27"/>
      <c r="K48" s="27"/>
      <c r="L48" s="28"/>
      <c r="M48" s="24" t="s">
        <v>34</v>
      </c>
      <c r="P48" s="29">
        <v>100000</v>
      </c>
      <c r="Q48" s="29">
        <f t="shared" si="24"/>
        <v>100000</v>
      </c>
      <c r="R48" s="29">
        <f>'разбивка по код.полн.'!F40</f>
        <v>50000</v>
      </c>
      <c r="S48" s="29">
        <f>'разбивка по код.полн.'!G40</f>
        <v>50000</v>
      </c>
      <c r="T48" s="29">
        <f>'разбивка по код.полн.'!H40</f>
        <v>50000</v>
      </c>
      <c r="U48" s="29">
        <f>'разбивка по код.полн.'!I40</f>
        <v>50000</v>
      </c>
      <c r="V48" s="29">
        <f>'разбивка по код.полн.'!E40</f>
        <v>100000</v>
      </c>
      <c r="W48" s="29">
        <f t="shared" si="25"/>
        <v>100000</v>
      </c>
      <c r="X48" s="29">
        <f t="shared" si="26"/>
        <v>50000</v>
      </c>
      <c r="Y48" s="29">
        <f t="shared" si="26"/>
        <v>50000</v>
      </c>
      <c r="Z48" s="29">
        <f t="shared" si="26"/>
        <v>50000</v>
      </c>
      <c r="AA48" s="29">
        <f t="shared" si="27"/>
        <v>50000</v>
      </c>
      <c r="AB48" s="29">
        <f t="shared" si="28"/>
        <v>100000</v>
      </c>
      <c r="AC48" s="29">
        <f t="shared" si="28"/>
        <v>50000</v>
      </c>
      <c r="AD48" s="29">
        <f t="shared" si="28"/>
        <v>50000</v>
      </c>
      <c r="AE48" s="29">
        <f t="shared" si="29"/>
        <v>100000</v>
      </c>
      <c r="AF48" s="29">
        <f t="shared" si="29"/>
        <v>50000</v>
      </c>
      <c r="AG48" s="29">
        <f t="shared" si="29"/>
        <v>50000</v>
      </c>
      <c r="AI48" s="2"/>
      <c r="AJ48" s="2"/>
    </row>
    <row r="49" spans="1:36" ht="22.5" x14ac:dyDescent="0.25">
      <c r="A49" s="23" t="s">
        <v>93</v>
      </c>
      <c r="B49" s="24" t="s">
        <v>94</v>
      </c>
      <c r="C49" s="25"/>
      <c r="D49" s="25"/>
      <c r="E49" s="25"/>
      <c r="F49" s="25"/>
      <c r="G49" s="25"/>
      <c r="H49" s="25"/>
      <c r="I49" s="26"/>
      <c r="J49" s="27"/>
      <c r="K49" s="27"/>
      <c r="L49" s="28"/>
      <c r="M49" s="24" t="s">
        <v>34</v>
      </c>
      <c r="P49" s="29">
        <f>'разбивка по код.полн.'!E41</f>
        <v>5000</v>
      </c>
      <c r="Q49" s="29">
        <f t="shared" si="24"/>
        <v>5000</v>
      </c>
      <c r="R49" s="29">
        <f>'разбивка по код.полн.'!F41</f>
        <v>5000</v>
      </c>
      <c r="S49" s="29">
        <f>'разбивка по код.полн.'!G41</f>
        <v>5000</v>
      </c>
      <c r="T49" s="29">
        <f>'разбивка по код.полн.'!H41</f>
        <v>5000</v>
      </c>
      <c r="U49" s="29">
        <f>'разбивка по код.полн.'!I41</f>
        <v>5000</v>
      </c>
      <c r="V49" s="29">
        <f>'разбивка по код.полн.'!E41</f>
        <v>5000</v>
      </c>
      <c r="W49" s="29">
        <f t="shared" si="25"/>
        <v>5000</v>
      </c>
      <c r="X49" s="29">
        <f t="shared" si="26"/>
        <v>5000</v>
      </c>
      <c r="Y49" s="29">
        <f t="shared" si="26"/>
        <v>5000</v>
      </c>
      <c r="Z49" s="29">
        <f t="shared" si="26"/>
        <v>5000</v>
      </c>
      <c r="AA49" s="29">
        <f t="shared" si="27"/>
        <v>5000</v>
      </c>
      <c r="AB49" s="29">
        <f t="shared" si="28"/>
        <v>5000</v>
      </c>
      <c r="AC49" s="29">
        <f t="shared" si="28"/>
        <v>5000</v>
      </c>
      <c r="AD49" s="29">
        <f t="shared" si="28"/>
        <v>5000</v>
      </c>
      <c r="AE49" s="29">
        <f t="shared" si="29"/>
        <v>5000</v>
      </c>
      <c r="AF49" s="29">
        <f t="shared" si="29"/>
        <v>5000</v>
      </c>
      <c r="AG49" s="29">
        <f t="shared" si="29"/>
        <v>5000</v>
      </c>
      <c r="AI49" s="2"/>
      <c r="AJ49" s="2"/>
    </row>
    <row r="50" spans="1:36" ht="33.75" x14ac:dyDescent="0.25">
      <c r="A50" s="23" t="s">
        <v>95</v>
      </c>
      <c r="B50" s="24" t="s">
        <v>96</v>
      </c>
      <c r="C50" s="25"/>
      <c r="D50" s="25"/>
      <c r="E50" s="25"/>
      <c r="F50" s="25"/>
      <c r="G50" s="25"/>
      <c r="H50" s="25"/>
      <c r="I50" s="26"/>
      <c r="J50" s="27"/>
      <c r="K50" s="27"/>
      <c r="L50" s="28"/>
      <c r="M50" s="24" t="s">
        <v>34</v>
      </c>
      <c r="P50" s="29">
        <v>5000</v>
      </c>
      <c r="Q50" s="29">
        <f t="shared" si="24"/>
        <v>5000</v>
      </c>
      <c r="R50" s="29">
        <f>'разбивка по код.полн.'!F42</f>
        <v>5000</v>
      </c>
      <c r="S50" s="29">
        <f>'разбивка по код.полн.'!G42</f>
        <v>5000</v>
      </c>
      <c r="T50" s="29">
        <f>'разбивка по код.полн.'!H42</f>
        <v>5000</v>
      </c>
      <c r="U50" s="29">
        <f>'разбивка по код.полн.'!I42</f>
        <v>5000</v>
      </c>
      <c r="V50" s="29">
        <f>'разбивка по код.полн.'!E42</f>
        <v>5000</v>
      </c>
      <c r="W50" s="29">
        <f t="shared" si="25"/>
        <v>5000</v>
      </c>
      <c r="X50" s="29">
        <f t="shared" si="26"/>
        <v>5000</v>
      </c>
      <c r="Y50" s="29">
        <f t="shared" si="26"/>
        <v>5000</v>
      </c>
      <c r="Z50" s="29">
        <f t="shared" si="26"/>
        <v>5000</v>
      </c>
      <c r="AA50" s="29">
        <f t="shared" si="27"/>
        <v>5000</v>
      </c>
      <c r="AB50" s="29">
        <f t="shared" si="28"/>
        <v>5000</v>
      </c>
      <c r="AC50" s="29">
        <f t="shared" si="28"/>
        <v>5000</v>
      </c>
      <c r="AD50" s="29">
        <f t="shared" si="28"/>
        <v>5000</v>
      </c>
      <c r="AE50" s="29">
        <f t="shared" si="29"/>
        <v>5000</v>
      </c>
      <c r="AF50" s="29">
        <f t="shared" si="29"/>
        <v>5000</v>
      </c>
      <c r="AG50" s="29">
        <f t="shared" si="29"/>
        <v>5000</v>
      </c>
      <c r="AI50" s="2"/>
      <c r="AJ50" s="2"/>
    </row>
    <row r="51" spans="1:36" ht="33.75" x14ac:dyDescent="0.25">
      <c r="A51" s="23" t="s">
        <v>97</v>
      </c>
      <c r="B51" s="24" t="s">
        <v>98</v>
      </c>
      <c r="C51" s="25"/>
      <c r="D51" s="25"/>
      <c r="E51" s="25"/>
      <c r="F51" s="25"/>
      <c r="G51" s="25"/>
      <c r="H51" s="25"/>
      <c r="I51" s="26"/>
      <c r="J51" s="27"/>
      <c r="K51" s="27"/>
      <c r="L51" s="28"/>
      <c r="M51" s="24" t="s">
        <v>34</v>
      </c>
      <c r="P51" s="29">
        <v>250000</v>
      </c>
      <c r="Q51" s="29">
        <f t="shared" si="24"/>
        <v>250000</v>
      </c>
      <c r="R51" s="29">
        <f>'разбивка по код.полн.'!F43</f>
        <v>0</v>
      </c>
      <c r="S51" s="29">
        <f>'разбивка по код.полн.'!G43</f>
        <v>0</v>
      </c>
      <c r="T51" s="29">
        <f>'разбивка по код.полн.'!H43</f>
        <v>0</v>
      </c>
      <c r="U51" s="29">
        <f>'разбивка по код.полн.'!I43</f>
        <v>0</v>
      </c>
      <c r="V51" s="29">
        <f>'разбивка по код.полн.'!E43</f>
        <v>250000</v>
      </c>
      <c r="W51" s="29">
        <f t="shared" si="25"/>
        <v>250000</v>
      </c>
      <c r="X51" s="29">
        <f t="shared" si="26"/>
        <v>0</v>
      </c>
      <c r="Y51" s="29">
        <f t="shared" si="26"/>
        <v>0</v>
      </c>
      <c r="Z51" s="29">
        <f t="shared" si="26"/>
        <v>0</v>
      </c>
      <c r="AA51" s="29">
        <f t="shared" si="27"/>
        <v>0</v>
      </c>
      <c r="AB51" s="29">
        <f t="shared" si="28"/>
        <v>250000</v>
      </c>
      <c r="AC51" s="29">
        <f t="shared" si="28"/>
        <v>0</v>
      </c>
      <c r="AD51" s="29">
        <f t="shared" si="28"/>
        <v>0</v>
      </c>
      <c r="AE51" s="29">
        <f t="shared" si="29"/>
        <v>250000</v>
      </c>
      <c r="AF51" s="29">
        <f t="shared" si="29"/>
        <v>0</v>
      </c>
      <c r="AG51" s="29">
        <f t="shared" si="29"/>
        <v>0</v>
      </c>
      <c r="AI51" s="2"/>
      <c r="AJ51" s="2"/>
    </row>
    <row r="52" spans="1:36" ht="33.75" x14ac:dyDescent="0.25">
      <c r="A52" s="23" t="s">
        <v>99</v>
      </c>
      <c r="B52" s="24" t="s">
        <v>100</v>
      </c>
      <c r="C52" s="25"/>
      <c r="D52" s="25"/>
      <c r="E52" s="25"/>
      <c r="F52" s="25"/>
      <c r="G52" s="25"/>
      <c r="H52" s="25"/>
      <c r="I52" s="26"/>
      <c r="J52" s="27"/>
      <c r="K52" s="27"/>
      <c r="L52" s="28"/>
      <c r="M52" s="24" t="s">
        <v>34</v>
      </c>
      <c r="P52" s="29">
        <v>199993</v>
      </c>
      <c r="Q52" s="29">
        <f t="shared" si="24"/>
        <v>199993</v>
      </c>
      <c r="R52" s="29">
        <f>'разбивка по код.полн.'!F44</f>
        <v>500000</v>
      </c>
      <c r="S52" s="29">
        <f>'разбивка по код.полн.'!G44</f>
        <v>0</v>
      </c>
      <c r="T52" s="29">
        <f>'разбивка по код.полн.'!H44</f>
        <v>0</v>
      </c>
      <c r="U52" s="29">
        <f>'разбивка по код.полн.'!I44</f>
        <v>0</v>
      </c>
      <c r="V52" s="29">
        <f>'разбивка по код.полн.'!E44</f>
        <v>199993</v>
      </c>
      <c r="W52" s="29">
        <f t="shared" si="25"/>
        <v>199993</v>
      </c>
      <c r="X52" s="29">
        <f t="shared" si="26"/>
        <v>500000</v>
      </c>
      <c r="Y52" s="29">
        <f t="shared" si="26"/>
        <v>0</v>
      </c>
      <c r="Z52" s="29">
        <f t="shared" si="26"/>
        <v>0</v>
      </c>
      <c r="AA52" s="29">
        <f t="shared" si="27"/>
        <v>0</v>
      </c>
      <c r="AB52" s="29">
        <f t="shared" si="28"/>
        <v>199993</v>
      </c>
      <c r="AC52" s="29">
        <f t="shared" si="28"/>
        <v>500000</v>
      </c>
      <c r="AD52" s="29">
        <f t="shared" si="28"/>
        <v>0</v>
      </c>
      <c r="AE52" s="29">
        <f t="shared" si="29"/>
        <v>199993</v>
      </c>
      <c r="AF52" s="29">
        <f t="shared" si="29"/>
        <v>500000</v>
      </c>
      <c r="AG52" s="29">
        <f t="shared" si="29"/>
        <v>0</v>
      </c>
      <c r="AI52" s="2"/>
      <c r="AJ52" s="2"/>
    </row>
    <row r="53" spans="1:36" ht="13.15" customHeight="1" x14ac:dyDescent="0.25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2"/>
      <c r="AJ53" s="2"/>
    </row>
    <row r="54" spans="1:36" x14ac:dyDescent="0.2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2"/>
      <c r="AJ54" s="2"/>
    </row>
    <row r="56" spans="1:36" x14ac:dyDescent="0.25">
      <c r="A56" s="1" t="s">
        <v>139</v>
      </c>
    </row>
    <row r="57" spans="1:36" x14ac:dyDescent="0.25">
      <c r="A57" s="1" t="s">
        <v>140</v>
      </c>
    </row>
  </sheetData>
  <mergeCells count="56">
    <mergeCell ref="AH9:AH18"/>
    <mergeCell ref="AE9:AG11"/>
    <mergeCell ref="AE12:AE18"/>
    <mergeCell ref="AF12:AF18"/>
    <mergeCell ref="AG12:AG18"/>
    <mergeCell ref="AB9:AD11"/>
    <mergeCell ref="A1:T1"/>
    <mergeCell ref="A2:T2"/>
    <mergeCell ref="A4:T4"/>
    <mergeCell ref="A7:C7"/>
    <mergeCell ref="C9:L10"/>
    <mergeCell ref="P9:U11"/>
    <mergeCell ref="V9:AA11"/>
    <mergeCell ref="Y12:Y18"/>
    <mergeCell ref="X12:X18"/>
    <mergeCell ref="Z12:AA13"/>
    <mergeCell ref="AB12:AB18"/>
    <mergeCell ref="AC12:AC18"/>
    <mergeCell ref="AD12:AD18"/>
    <mergeCell ref="Z14:Z18"/>
    <mergeCell ref="AA14:AA18"/>
    <mergeCell ref="V12:W13"/>
    <mergeCell ref="M9:M18"/>
    <mergeCell ref="N9:O12"/>
    <mergeCell ref="P12:Q13"/>
    <mergeCell ref="R12:R18"/>
    <mergeCell ref="S12:S18"/>
    <mergeCell ref="T12:U13"/>
    <mergeCell ref="N13:N18"/>
    <mergeCell ref="O13:O18"/>
    <mergeCell ref="P14:P18"/>
    <mergeCell ref="Q14:Q18"/>
    <mergeCell ref="T14:T18"/>
    <mergeCell ref="U14:U18"/>
    <mergeCell ref="N19:O19"/>
    <mergeCell ref="K13:K18"/>
    <mergeCell ref="J11:L11"/>
    <mergeCell ref="J12:L12"/>
    <mergeCell ref="J13:J18"/>
    <mergeCell ref="L13:L18"/>
    <mergeCell ref="A54:AH54"/>
    <mergeCell ref="A9:A18"/>
    <mergeCell ref="B9:B18"/>
    <mergeCell ref="C11:F11"/>
    <mergeCell ref="G11:I11"/>
    <mergeCell ref="C12:F12"/>
    <mergeCell ref="G12:I12"/>
    <mergeCell ref="C13:C18"/>
    <mergeCell ref="D13:D18"/>
    <mergeCell ref="E13:E18"/>
    <mergeCell ref="F13:F18"/>
    <mergeCell ref="G13:G18"/>
    <mergeCell ref="H13:H18"/>
    <mergeCell ref="I13:I18"/>
    <mergeCell ref="V14:V18"/>
    <mergeCell ref="W14:W18"/>
  </mergeCells>
  <pageMargins left="0.39374999999999999" right="0.1965278" top="0.3152778" bottom="0.23611109999999999" header="0.1576389" footer="0.1576389"/>
  <pageSetup paperSize="9" fitToHeight="0" orientation="landscape" r:id="rId1"/>
  <headerFooter>
    <oddHeader>&amp;C &amp;P</oddHeader>
    <evenHeader>&amp;C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D33" sqref="D33"/>
    </sheetView>
  </sheetViews>
  <sheetFormatPr defaultRowHeight="15" x14ac:dyDescent="0.25"/>
  <cols>
    <col min="1" max="1" width="59.5703125" customWidth="1"/>
    <col min="5" max="7" width="11.5703125" bestFit="1" customWidth="1"/>
    <col min="8" max="8" width="11.7109375" bestFit="1" customWidth="1"/>
    <col min="9" max="9" width="11.5703125" bestFit="1" customWidth="1"/>
  </cols>
  <sheetData>
    <row r="1" spans="1:9" x14ac:dyDescent="0.25">
      <c r="A1" s="43" t="s">
        <v>9</v>
      </c>
      <c r="B1" s="43" t="s">
        <v>10</v>
      </c>
    </row>
    <row r="2" spans="1:9" x14ac:dyDescent="0.25">
      <c r="A2" s="44"/>
      <c r="B2" s="44"/>
    </row>
    <row r="3" spans="1:9" x14ac:dyDescent="0.25">
      <c r="A3" s="44"/>
      <c r="B3" s="44"/>
    </row>
    <row r="4" spans="1:9" x14ac:dyDescent="0.25">
      <c r="A4" s="44"/>
      <c r="B4" s="44"/>
    </row>
    <row r="5" spans="1:9" x14ac:dyDescent="0.25">
      <c r="A5" s="44"/>
      <c r="B5" s="44"/>
    </row>
    <row r="6" spans="1:9" x14ac:dyDescent="0.25">
      <c r="A6" s="44"/>
      <c r="B6" s="44"/>
    </row>
    <row r="7" spans="1:9" x14ac:dyDescent="0.25">
      <c r="A7" s="44"/>
      <c r="B7" s="44"/>
    </row>
    <row r="8" spans="1:9" x14ac:dyDescent="0.25">
      <c r="A8" s="44"/>
      <c r="B8" s="44"/>
    </row>
    <row r="9" spans="1:9" x14ac:dyDescent="0.25">
      <c r="A9" s="44"/>
      <c r="B9" s="44"/>
    </row>
    <row r="10" spans="1:9" x14ac:dyDescent="0.25">
      <c r="A10" s="44"/>
      <c r="B10" s="44"/>
    </row>
    <row r="11" spans="1:9" x14ac:dyDescent="0.25">
      <c r="A11" s="34">
        <v>1</v>
      </c>
      <c r="B11" s="34">
        <v>2</v>
      </c>
      <c r="E11" t="s">
        <v>125</v>
      </c>
      <c r="F11">
        <v>2020</v>
      </c>
      <c r="G11">
        <v>2021</v>
      </c>
      <c r="H11">
        <v>2022</v>
      </c>
      <c r="I11">
        <v>2023</v>
      </c>
    </row>
    <row r="12" spans="1:9" ht="36.75" customHeight="1" x14ac:dyDescent="0.25">
      <c r="A12" s="17" t="s">
        <v>35</v>
      </c>
      <c r="B12" s="18" t="s">
        <v>36</v>
      </c>
      <c r="C12" s="59" t="s">
        <v>137</v>
      </c>
      <c r="D12" s="60"/>
      <c r="E12" s="37">
        <f>E13+E24+E30+E33+E36</f>
        <v>18853623.350000001</v>
      </c>
      <c r="F12" s="38">
        <f t="shared" ref="F12" si="0">F13+F24+F30+F33+F36</f>
        <v>5419014.1400000006</v>
      </c>
      <c r="G12" s="37">
        <f>G13+G24+G30+G33+G36+G45</f>
        <v>1856138</v>
      </c>
      <c r="H12" s="37">
        <f>H13+H24+H30+H33+H36+H45</f>
        <v>1804750</v>
      </c>
      <c r="I12" s="37">
        <f>I13+I24+I30+I33+I36+I45</f>
        <v>1804750</v>
      </c>
    </row>
    <row r="13" spans="1:9" ht="45.75" customHeight="1" x14ac:dyDescent="0.25">
      <c r="A13" s="17" t="s">
        <v>37</v>
      </c>
      <c r="B13" s="18" t="s">
        <v>38</v>
      </c>
      <c r="C13" t="s">
        <v>102</v>
      </c>
      <c r="E13" s="36">
        <f>E14+E18+E21</f>
        <v>459510.83999999997</v>
      </c>
      <c r="F13" s="39">
        <f t="shared" ref="F13:I13" si="1">F14+F18+F21</f>
        <v>312000</v>
      </c>
      <c r="G13" s="36">
        <f t="shared" si="1"/>
        <v>57000</v>
      </c>
      <c r="H13" s="36">
        <f t="shared" si="1"/>
        <v>56000</v>
      </c>
      <c r="I13" s="36">
        <f t="shared" si="1"/>
        <v>56000</v>
      </c>
    </row>
    <row r="14" spans="1:9" ht="35.25" customHeight="1" x14ac:dyDescent="0.25">
      <c r="A14" s="17" t="s">
        <v>39</v>
      </c>
      <c r="B14" s="18" t="s">
        <v>40</v>
      </c>
      <c r="C14" t="s">
        <v>103</v>
      </c>
      <c r="E14" s="36">
        <f>E15+E16+E17</f>
        <v>60396.84</v>
      </c>
      <c r="F14" s="39">
        <f t="shared" ref="F14:I14" si="2">F15+F16+F17</f>
        <v>90000</v>
      </c>
      <c r="G14" s="36">
        <f t="shared" si="2"/>
        <v>56000</v>
      </c>
      <c r="H14" s="36">
        <f t="shared" si="2"/>
        <v>55000</v>
      </c>
      <c r="I14" s="36">
        <f t="shared" si="2"/>
        <v>55000</v>
      </c>
    </row>
    <row r="15" spans="1:9" ht="29.25" customHeight="1" x14ac:dyDescent="0.25">
      <c r="A15" s="23" t="s">
        <v>41</v>
      </c>
      <c r="B15" s="24" t="s">
        <v>42</v>
      </c>
      <c r="C15" t="s">
        <v>136</v>
      </c>
      <c r="E15" s="36">
        <v>45396.84</v>
      </c>
      <c r="F15" s="39">
        <v>55000</v>
      </c>
      <c r="G15" s="36">
        <v>55000</v>
      </c>
      <c r="H15" s="36">
        <v>55000</v>
      </c>
      <c r="I15" s="36">
        <v>55000</v>
      </c>
    </row>
    <row r="16" spans="1:9" ht="27" customHeight="1" x14ac:dyDescent="0.25">
      <c r="A16" s="23" t="s">
        <v>43</v>
      </c>
      <c r="B16" s="24" t="s">
        <v>44</v>
      </c>
      <c r="C16" t="s">
        <v>133</v>
      </c>
      <c r="E16" s="36">
        <v>0</v>
      </c>
      <c r="F16" s="39">
        <v>20000</v>
      </c>
      <c r="G16" s="36">
        <v>1000</v>
      </c>
      <c r="H16" s="36">
        <v>0</v>
      </c>
      <c r="I16" s="36">
        <v>0</v>
      </c>
    </row>
    <row r="17" spans="1:9" ht="27" customHeight="1" x14ac:dyDescent="0.25">
      <c r="A17" s="23" t="s">
        <v>45</v>
      </c>
      <c r="B17" s="24" t="s">
        <v>46</v>
      </c>
      <c r="C17" t="s">
        <v>135</v>
      </c>
      <c r="E17" s="36">
        <v>15000</v>
      </c>
      <c r="F17" s="39">
        <v>15000</v>
      </c>
      <c r="G17" s="36">
        <v>0</v>
      </c>
      <c r="H17" s="36">
        <v>0</v>
      </c>
      <c r="I17" s="36">
        <v>0</v>
      </c>
    </row>
    <row r="18" spans="1:9" ht="53.25" customHeight="1" x14ac:dyDescent="0.25">
      <c r="A18" s="17" t="s">
        <v>47</v>
      </c>
      <c r="B18" s="18" t="s">
        <v>48</v>
      </c>
      <c r="C18" t="s">
        <v>104</v>
      </c>
      <c r="E18" s="36">
        <f>E19+E20</f>
        <v>113920</v>
      </c>
      <c r="F18" s="39">
        <f t="shared" ref="F18:I18" si="3">F19+F20</f>
        <v>122000</v>
      </c>
      <c r="G18" s="36">
        <f t="shared" si="3"/>
        <v>0</v>
      </c>
      <c r="H18" s="36">
        <f t="shared" si="3"/>
        <v>1000</v>
      </c>
      <c r="I18" s="36">
        <f t="shared" si="3"/>
        <v>1000</v>
      </c>
    </row>
    <row r="19" spans="1:9" ht="17.25" customHeight="1" x14ac:dyDescent="0.25">
      <c r="A19" s="23" t="s">
        <v>49</v>
      </c>
      <c r="B19" s="24" t="s">
        <v>50</v>
      </c>
      <c r="C19" t="s">
        <v>105</v>
      </c>
      <c r="E19" s="36"/>
      <c r="F19" s="39"/>
      <c r="G19" s="36"/>
      <c r="H19" s="36"/>
      <c r="I19" s="36"/>
    </row>
    <row r="20" spans="1:9" ht="38.25" customHeight="1" x14ac:dyDescent="0.25">
      <c r="A20" s="23" t="s">
        <v>51</v>
      </c>
      <c r="B20" s="24" t="s">
        <v>52</v>
      </c>
      <c r="C20" t="s">
        <v>134</v>
      </c>
      <c r="E20" s="36">
        <v>113920</v>
      </c>
      <c r="F20" s="39">
        <v>122000</v>
      </c>
      <c r="G20" s="36">
        <v>0</v>
      </c>
      <c r="H20" s="36">
        <v>1000</v>
      </c>
      <c r="I20" s="36">
        <v>1000</v>
      </c>
    </row>
    <row r="21" spans="1:9" ht="44.25" customHeight="1" x14ac:dyDescent="0.25">
      <c r="A21" s="17" t="s">
        <v>53</v>
      </c>
      <c r="B21" s="18" t="s">
        <v>54</v>
      </c>
      <c r="C21" t="s">
        <v>106</v>
      </c>
      <c r="E21" s="36">
        <f>E22+E23</f>
        <v>285194</v>
      </c>
      <c r="F21" s="39">
        <f t="shared" ref="F21:I21" si="4">F22+F23</f>
        <v>100000</v>
      </c>
      <c r="G21" s="36">
        <f t="shared" si="4"/>
        <v>1000</v>
      </c>
      <c r="H21" s="36">
        <f t="shared" si="4"/>
        <v>0</v>
      </c>
      <c r="I21" s="36">
        <f t="shared" si="4"/>
        <v>0</v>
      </c>
    </row>
    <row r="22" spans="1:9" ht="26.25" customHeight="1" x14ac:dyDescent="0.25">
      <c r="A22" s="23" t="s">
        <v>55</v>
      </c>
      <c r="B22" s="24" t="s">
        <v>56</v>
      </c>
      <c r="C22" s="35" t="s">
        <v>107</v>
      </c>
      <c r="E22" s="36">
        <v>285194</v>
      </c>
      <c r="F22" s="39">
        <v>100000</v>
      </c>
      <c r="G22" s="36">
        <v>1000</v>
      </c>
      <c r="H22" s="36">
        <v>0</v>
      </c>
      <c r="I22" s="36">
        <v>0</v>
      </c>
    </row>
    <row r="23" spans="1:9" ht="39.75" customHeight="1" x14ac:dyDescent="0.25">
      <c r="A23" s="23" t="s">
        <v>57</v>
      </c>
      <c r="B23" s="24" t="s">
        <v>58</v>
      </c>
      <c r="E23" s="36"/>
      <c r="F23" s="39"/>
      <c r="G23" s="36"/>
      <c r="H23" s="36"/>
      <c r="I23" s="36"/>
    </row>
    <row r="24" spans="1:9" ht="87" customHeight="1" x14ac:dyDescent="0.25">
      <c r="A24" s="17" t="s">
        <v>59</v>
      </c>
      <c r="B24" s="18" t="s">
        <v>60</v>
      </c>
      <c r="C24" t="s">
        <v>108</v>
      </c>
      <c r="E24" s="36">
        <f>E25+E26+E27+E28+E29</f>
        <v>17744814.510000002</v>
      </c>
      <c r="F24" s="39">
        <f t="shared" ref="F24:I24" si="5">F25+F26+F27+F28+F29</f>
        <v>4446135.1400000006</v>
      </c>
      <c r="G24" s="36">
        <f t="shared" si="5"/>
        <v>1596391</v>
      </c>
      <c r="H24" s="36">
        <f t="shared" si="5"/>
        <v>1500750</v>
      </c>
      <c r="I24" s="36">
        <f t="shared" si="5"/>
        <v>1500750</v>
      </c>
    </row>
    <row r="25" spans="1:9" ht="38.25" customHeight="1" x14ac:dyDescent="0.25">
      <c r="A25" s="23" t="s">
        <v>61</v>
      </c>
      <c r="B25" s="24" t="s">
        <v>62</v>
      </c>
      <c r="C25" s="35" t="s">
        <v>112</v>
      </c>
      <c r="E25" s="36">
        <v>674564.29</v>
      </c>
      <c r="F25" s="39">
        <v>671062</v>
      </c>
      <c r="G25" s="36">
        <v>364411</v>
      </c>
      <c r="H25" s="36">
        <v>329673</v>
      </c>
      <c r="I25" s="36">
        <v>329673</v>
      </c>
    </row>
    <row r="26" spans="1:9" ht="38.25" customHeight="1" x14ac:dyDescent="0.25">
      <c r="A26" s="23" t="s">
        <v>63</v>
      </c>
      <c r="B26" s="24" t="s">
        <v>64</v>
      </c>
      <c r="C26" s="35" t="s">
        <v>111</v>
      </c>
      <c r="E26" s="36">
        <v>944141</v>
      </c>
      <c r="F26" s="39">
        <v>981820</v>
      </c>
      <c r="G26" s="36">
        <v>1030190</v>
      </c>
      <c r="H26" s="36">
        <v>1039816</v>
      </c>
      <c r="I26" s="36">
        <v>1039816</v>
      </c>
    </row>
    <row r="27" spans="1:9" ht="60.75" customHeight="1" x14ac:dyDescent="0.25">
      <c r="A27" s="23" t="s">
        <v>65</v>
      </c>
      <c r="B27" s="24" t="s">
        <v>66</v>
      </c>
      <c r="C27" s="35" t="s">
        <v>109</v>
      </c>
      <c r="E27" s="36">
        <v>27347</v>
      </c>
      <c r="F27" s="39">
        <v>0</v>
      </c>
      <c r="G27" s="36">
        <v>0</v>
      </c>
      <c r="H27" s="36">
        <v>0</v>
      </c>
      <c r="I27" s="36">
        <v>0</v>
      </c>
    </row>
    <row r="28" spans="1:9" ht="81" customHeight="1" x14ac:dyDescent="0.25">
      <c r="A28" s="23" t="s">
        <v>67</v>
      </c>
      <c r="B28" s="24" t="s">
        <v>68</v>
      </c>
      <c r="C28" s="35" t="s">
        <v>110</v>
      </c>
      <c r="E28" s="36">
        <v>16034751.939999999</v>
      </c>
      <c r="F28" s="39">
        <v>2724935.14</v>
      </c>
      <c r="G28" s="36">
        <v>136875</v>
      </c>
      <c r="H28" s="36">
        <v>63750</v>
      </c>
      <c r="I28" s="36">
        <v>63750</v>
      </c>
    </row>
    <row r="29" spans="1:9" ht="30.75" customHeight="1" x14ac:dyDescent="0.25">
      <c r="A29" s="23" t="s">
        <v>69</v>
      </c>
      <c r="B29" s="24" t="s">
        <v>70</v>
      </c>
      <c r="C29" s="35" t="s">
        <v>113</v>
      </c>
      <c r="E29" s="36">
        <v>64010.28</v>
      </c>
      <c r="F29" s="39">
        <v>68318</v>
      </c>
      <c r="G29" s="36">
        <v>64915</v>
      </c>
      <c r="H29" s="36">
        <v>67511</v>
      </c>
      <c r="I29" s="36">
        <v>67511</v>
      </c>
    </row>
    <row r="30" spans="1:9" ht="57" customHeight="1" x14ac:dyDescent="0.25">
      <c r="A30" s="17" t="s">
        <v>71</v>
      </c>
      <c r="B30" s="18" t="s">
        <v>72</v>
      </c>
      <c r="C30">
        <v>7101</v>
      </c>
      <c r="E30" s="36">
        <f>E31</f>
        <v>0</v>
      </c>
      <c r="F30" s="39">
        <f t="shared" ref="F30:I31" si="6">F31</f>
        <v>10000</v>
      </c>
      <c r="G30" s="36">
        <f t="shared" si="6"/>
        <v>10000</v>
      </c>
      <c r="H30" s="36">
        <f t="shared" si="6"/>
        <v>10000</v>
      </c>
      <c r="I30" s="36">
        <f t="shared" si="6"/>
        <v>10000</v>
      </c>
    </row>
    <row r="31" spans="1:9" ht="43.5" customHeight="1" x14ac:dyDescent="0.25">
      <c r="A31" s="17" t="s">
        <v>73</v>
      </c>
      <c r="B31" s="18" t="s">
        <v>74</v>
      </c>
      <c r="C31">
        <v>7101</v>
      </c>
      <c r="E31" s="36">
        <f>E32</f>
        <v>0</v>
      </c>
      <c r="F31" s="39">
        <f t="shared" si="6"/>
        <v>10000</v>
      </c>
      <c r="G31" s="36">
        <f t="shared" si="6"/>
        <v>10000</v>
      </c>
      <c r="H31" s="36">
        <f t="shared" si="6"/>
        <v>10000</v>
      </c>
      <c r="I31" s="36">
        <f t="shared" si="6"/>
        <v>10000</v>
      </c>
    </row>
    <row r="32" spans="1:9" ht="21.75" customHeight="1" x14ac:dyDescent="0.25">
      <c r="A32" s="23" t="s">
        <v>75</v>
      </c>
      <c r="B32" s="24" t="s">
        <v>76</v>
      </c>
      <c r="C32" s="35" t="s">
        <v>114</v>
      </c>
      <c r="E32" s="36">
        <v>0</v>
      </c>
      <c r="F32" s="39">
        <v>10000</v>
      </c>
      <c r="G32" s="36">
        <v>10000</v>
      </c>
      <c r="H32" s="36">
        <v>10000</v>
      </c>
      <c r="I32" s="36">
        <v>10000</v>
      </c>
    </row>
    <row r="33" spans="1:9" ht="66.75" customHeight="1" x14ac:dyDescent="0.25">
      <c r="A33" s="17" t="s">
        <v>77</v>
      </c>
      <c r="B33" s="18" t="s">
        <v>78</v>
      </c>
      <c r="C33">
        <v>7304</v>
      </c>
      <c r="E33" s="36">
        <f>E35</f>
        <v>79305</v>
      </c>
      <c r="F33" s="39">
        <f t="shared" ref="F33:I33" si="7">F35</f>
        <v>80879</v>
      </c>
      <c r="G33" s="36">
        <f t="shared" si="7"/>
        <v>81597</v>
      </c>
      <c r="H33" s="36">
        <f t="shared" si="7"/>
        <v>84750</v>
      </c>
      <c r="I33" s="36">
        <f t="shared" si="7"/>
        <v>84750</v>
      </c>
    </row>
    <row r="34" spans="1:9" ht="15" customHeight="1" x14ac:dyDescent="0.25">
      <c r="A34" s="17" t="s">
        <v>79</v>
      </c>
      <c r="B34" s="18" t="s">
        <v>80</v>
      </c>
      <c r="C34">
        <v>7304</v>
      </c>
      <c r="E34" s="36">
        <f>E35</f>
        <v>79305</v>
      </c>
      <c r="F34" s="39">
        <f t="shared" ref="F34:I34" si="8">F35</f>
        <v>80879</v>
      </c>
      <c r="G34" s="36">
        <f t="shared" si="8"/>
        <v>81597</v>
      </c>
      <c r="H34" s="36">
        <f t="shared" si="8"/>
        <v>84750</v>
      </c>
      <c r="I34" s="36">
        <f t="shared" si="8"/>
        <v>84750</v>
      </c>
    </row>
    <row r="35" spans="1:9" ht="31.5" customHeight="1" x14ac:dyDescent="0.25">
      <c r="A35" s="23" t="s">
        <v>81</v>
      </c>
      <c r="B35" s="24" t="s">
        <v>82</v>
      </c>
      <c r="C35" t="s">
        <v>115</v>
      </c>
      <c r="E35" s="36">
        <v>79305</v>
      </c>
      <c r="F35" s="39">
        <v>80879</v>
      </c>
      <c r="G35" s="36">
        <v>81597</v>
      </c>
      <c r="H35" s="36">
        <v>84750</v>
      </c>
      <c r="I35" s="36">
        <v>84750</v>
      </c>
    </row>
    <row r="36" spans="1:9" ht="56.25" customHeight="1" x14ac:dyDescent="0.25">
      <c r="A36" s="17" t="s">
        <v>83</v>
      </c>
      <c r="B36" s="18" t="s">
        <v>84</v>
      </c>
      <c r="C36" t="s">
        <v>116</v>
      </c>
      <c r="E36" s="36">
        <f>E37</f>
        <v>569993</v>
      </c>
      <c r="F36" s="39">
        <f t="shared" ref="F36:I36" si="9">F37</f>
        <v>570000</v>
      </c>
      <c r="G36" s="36">
        <f t="shared" si="9"/>
        <v>70000</v>
      </c>
      <c r="H36" s="36">
        <f t="shared" si="9"/>
        <v>70000</v>
      </c>
      <c r="I36" s="36">
        <f t="shared" si="9"/>
        <v>70000</v>
      </c>
    </row>
    <row r="37" spans="1:9" ht="15" customHeight="1" x14ac:dyDescent="0.25">
      <c r="A37" s="17" t="s">
        <v>85</v>
      </c>
      <c r="B37" s="18" t="s">
        <v>86</v>
      </c>
      <c r="C37" t="s">
        <v>116</v>
      </c>
      <c r="E37" s="36">
        <f>E38</f>
        <v>569993</v>
      </c>
      <c r="F37" s="39">
        <f t="shared" ref="F37:I37" si="10">F38</f>
        <v>570000</v>
      </c>
      <c r="G37" s="36">
        <f t="shared" si="10"/>
        <v>70000</v>
      </c>
      <c r="H37" s="36">
        <f t="shared" si="10"/>
        <v>70000</v>
      </c>
      <c r="I37" s="36">
        <f t="shared" si="10"/>
        <v>70000</v>
      </c>
    </row>
    <row r="38" spans="1:9" ht="45.75" customHeight="1" x14ac:dyDescent="0.25">
      <c r="A38" s="17" t="s">
        <v>87</v>
      </c>
      <c r="B38" s="18" t="s">
        <v>88</v>
      </c>
      <c r="C38" t="s">
        <v>116</v>
      </c>
      <c r="E38" s="36">
        <f>E39+E40+E41+E42+E43+E44</f>
        <v>569993</v>
      </c>
      <c r="F38" s="39">
        <f t="shared" ref="F38:I38" si="11">F39+F40+F41+F42+F43+F44</f>
        <v>570000</v>
      </c>
      <c r="G38" s="36">
        <f t="shared" si="11"/>
        <v>70000</v>
      </c>
      <c r="H38" s="36">
        <f t="shared" si="11"/>
        <v>70000</v>
      </c>
      <c r="I38" s="36">
        <f t="shared" si="11"/>
        <v>70000</v>
      </c>
    </row>
    <row r="39" spans="1:9" ht="47.25" customHeight="1" x14ac:dyDescent="0.25">
      <c r="A39" s="23" t="s">
        <v>89</v>
      </c>
      <c r="B39" s="24" t="s">
        <v>90</v>
      </c>
      <c r="C39" t="s">
        <v>117</v>
      </c>
      <c r="E39" s="36">
        <v>10000</v>
      </c>
      <c r="F39" s="39">
        <v>10000</v>
      </c>
      <c r="G39" s="36">
        <v>10000</v>
      </c>
      <c r="H39" s="36">
        <v>10000</v>
      </c>
      <c r="I39" s="36">
        <v>10000</v>
      </c>
    </row>
    <row r="40" spans="1:9" ht="30" customHeight="1" x14ac:dyDescent="0.25">
      <c r="A40" s="23" t="s">
        <v>91</v>
      </c>
      <c r="B40" s="24" t="s">
        <v>92</v>
      </c>
      <c r="C40" t="s">
        <v>118</v>
      </c>
      <c r="E40" s="36">
        <v>100000</v>
      </c>
      <c r="F40" s="39">
        <v>50000</v>
      </c>
      <c r="G40" s="36">
        <v>50000</v>
      </c>
      <c r="H40" s="36">
        <v>50000</v>
      </c>
      <c r="I40" s="36">
        <v>50000</v>
      </c>
    </row>
    <row r="41" spans="1:9" ht="17.25" customHeight="1" x14ac:dyDescent="0.25">
      <c r="A41" s="23" t="s">
        <v>93</v>
      </c>
      <c r="B41" s="24" t="s">
        <v>94</v>
      </c>
      <c r="C41" t="s">
        <v>119</v>
      </c>
      <c r="E41" s="36">
        <v>5000</v>
      </c>
      <c r="F41" s="39">
        <v>5000</v>
      </c>
      <c r="G41" s="36">
        <v>5000</v>
      </c>
      <c r="H41" s="36">
        <v>5000</v>
      </c>
      <c r="I41" s="36">
        <v>5000</v>
      </c>
    </row>
    <row r="42" spans="1:9" ht="27" customHeight="1" x14ac:dyDescent="0.25">
      <c r="A42" s="23" t="s">
        <v>95</v>
      </c>
      <c r="B42" s="24" t="s">
        <v>96</v>
      </c>
      <c r="C42" t="s">
        <v>120</v>
      </c>
      <c r="E42" s="36">
        <v>5000</v>
      </c>
      <c r="F42" s="39">
        <v>5000</v>
      </c>
      <c r="G42" s="36">
        <v>5000</v>
      </c>
      <c r="H42" s="36">
        <v>5000</v>
      </c>
      <c r="I42" s="36">
        <v>5000</v>
      </c>
    </row>
    <row r="43" spans="1:9" ht="25.5" customHeight="1" x14ac:dyDescent="0.25">
      <c r="A43" s="23" t="s">
        <v>97</v>
      </c>
      <c r="B43" s="24" t="s">
        <v>98</v>
      </c>
      <c r="C43" t="s">
        <v>121</v>
      </c>
      <c r="E43" s="36">
        <v>250000</v>
      </c>
      <c r="F43" s="39"/>
      <c r="G43" s="36"/>
      <c r="H43" s="36"/>
      <c r="I43" s="36"/>
    </row>
    <row r="44" spans="1:9" ht="23.25" customHeight="1" x14ac:dyDescent="0.25">
      <c r="A44" s="23" t="s">
        <v>99</v>
      </c>
      <c r="B44" s="24" t="s">
        <v>100</v>
      </c>
      <c r="C44" t="s">
        <v>122</v>
      </c>
      <c r="E44" s="36">
        <v>199993</v>
      </c>
      <c r="F44" s="39">
        <v>500000</v>
      </c>
      <c r="G44" s="36"/>
      <c r="H44" s="36"/>
      <c r="I44" s="36"/>
    </row>
    <row r="45" spans="1:9" x14ac:dyDescent="0.25">
      <c r="A45" s="40" t="s">
        <v>141</v>
      </c>
      <c r="G45" s="36">
        <v>41150</v>
      </c>
      <c r="H45" s="36">
        <v>83250</v>
      </c>
      <c r="I45" s="36">
        <v>83250</v>
      </c>
    </row>
  </sheetData>
  <mergeCells count="3">
    <mergeCell ref="A1:A10"/>
    <mergeCell ref="B1:B10"/>
    <mergeCell ref="C12:D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5601D1C-8B80-4B93-8C52-7EA54D89BC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</vt:lpstr>
      <vt:lpstr>разбивка по код.полн.</vt:lpstr>
      <vt:lpstr>Муницип!Заголовки_для_печати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МИХАЙЛОВНА\User</dc:creator>
  <cp:lastModifiedBy>Пользователь</cp:lastModifiedBy>
  <cp:lastPrinted>2020-04-14T13:15:41Z</cp:lastPrinted>
  <dcterms:created xsi:type="dcterms:W3CDTF">2019-05-30T12:12:15Z</dcterms:created>
  <dcterms:modified xsi:type="dcterms:W3CDTF">2020-04-14T13:42:10Z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16.03.2018 11_22_53)(25).xlsx</vt:lpwstr>
  </property>
  <property fmtid="{D5CDD505-2E9C-101B-9397-08002B2CF9AE}" pid="3" name="Название отчета">
    <vt:lpwstr>Вариант (новый от 16.03.2018 11_22_53)(25).xlsx</vt:lpwstr>
  </property>
  <property fmtid="{D5CDD505-2E9C-101B-9397-08002B2CF9AE}" pid="4" name="Версия клиента">
    <vt:lpwstr>19.1.20.5130</vt:lpwstr>
  </property>
  <property fmtid="{D5CDD505-2E9C-101B-9397-08002B2CF9AE}" pid="5" name="Версия базы">
    <vt:lpwstr>19.1.1766.343446569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us_27010_4</vt:lpwstr>
  </property>
  <property fmtid="{D5CDD505-2E9C-101B-9397-08002B2CF9AE}" pid="10" name="Шаблон">
    <vt:lpwstr>sqr_rro_82n.xlt</vt:lpwstr>
  </property>
  <property fmtid="{D5CDD505-2E9C-101B-9397-08002B2CF9AE}" pid="11" name="Локальная база">
    <vt:lpwstr>используется</vt:lpwstr>
  </property>
</Properties>
</file>